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3"/>
  </bookViews>
  <sheets>
    <sheet name="CĐKT" sheetId="1" r:id="rId1"/>
    <sheet name="KQKD" sheetId="2" r:id="rId2"/>
    <sheet name="LCTT" sheetId="3" r:id="rId3"/>
    <sheet name="TM1" sheetId="4" r:id="rId4"/>
    <sheet name="TM2" sheetId="5" r:id="rId5"/>
    <sheet name="Sheet3" sheetId="6" r:id="rId6"/>
  </sheets>
  <definedNames>
    <definedName name="_xlnm.Print_Titles" localSheetId="0">'CĐKT'!$10:$12</definedName>
    <definedName name="_xlnm.Print_Titles" localSheetId="2">'LCTT'!$9:$11</definedName>
  </definedNames>
  <calcPr fullCalcOnLoad="1"/>
</workbook>
</file>

<file path=xl/sharedStrings.xml><?xml version="1.0" encoding="utf-8"?>
<sst xmlns="http://schemas.openxmlformats.org/spreadsheetml/2006/main" count="624" uniqueCount="519">
  <si>
    <t>Đơn vị báo cáo: CÔNG TY CỔ PHẦN CẢNG RAU QUẢ</t>
  </si>
  <si>
    <t>Mẫu số B 01a - DN</t>
  </si>
  <si>
    <t xml:space="preserve">     Địa chỉ: Số 1 Nguyễn văn Quỳ, P. Phú Thuận,</t>
  </si>
  <si>
    <t>(Ban hành theo QĐ số 15/2006/QĐ-BTC</t>
  </si>
  <si>
    <t xml:space="preserve">                         Quận 7, Tp. HCM</t>
  </si>
  <si>
    <t xml:space="preserve">      Ngày 20/03/2006 của Bộ trưởng Bộ TC)</t>
  </si>
  <si>
    <t>BẢNG CÂN ĐỐI KẾ TOÁN</t>
  </si>
  <si>
    <t>Tháng 03 năm 2013</t>
  </si>
  <si>
    <t>Đơn vị tính: đồng</t>
  </si>
  <si>
    <t>Thuyết</t>
  </si>
  <si>
    <t>NỘI DUNG</t>
  </si>
  <si>
    <t>Mã số</t>
  </si>
  <si>
    <t>minh</t>
  </si>
  <si>
    <t>Số cuối quý</t>
  </si>
  <si>
    <t>Số đầu năm</t>
  </si>
  <si>
    <t>TÀI SẢN</t>
  </si>
  <si>
    <t>A- TÀI SẢN NGẮN HẠN (100 = 110 + 120 + 130 + 140 + 150)</t>
  </si>
  <si>
    <t xml:space="preserve">  I. Tiền và các khoản tương đương tiền</t>
  </si>
  <si>
    <t xml:space="preserve">     1. Tiền</t>
  </si>
  <si>
    <t>V.01</t>
  </si>
  <si>
    <t xml:space="preserve">     2. Các khoản tương đương tiền</t>
  </si>
  <si>
    <t xml:space="preserve"> II. Các khoản đầu tư tài chính ngắn hạn</t>
  </si>
  <si>
    <t>V.02</t>
  </si>
  <si>
    <t xml:space="preserve">     1. Đầu tư ngắn hạn</t>
  </si>
  <si>
    <t xml:space="preserve">     2. Dự phòng giảm giá đầu tư ngắn hạn</t>
  </si>
  <si>
    <t>III. Các khoản phải thu ngắn hạn</t>
  </si>
  <si>
    <t xml:space="preserve">     1. Phải thu khách hàng</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</si>
  <si>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</si>
  <si>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</si>
  <si>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</si>
  <si>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</si>
  <si>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V.03</t>
  </si>
  <si>
    <t xml:space="preserve">     6. Dự phòng phải thu ngắn hạn khó đòi</t>
  </si>
  <si>
    <t>IV. Hàng tồn kho</t>
  </si>
  <si>
    <t xml:space="preserve">     1. Hàng tồn kho</t>
  </si>
  <si>
    <t xml:space="preserve">     2. Dự phòng giảm giá hàng tồn kho</t>
  </si>
  <si>
    <t xml:space="preserve"> V. Tài sản ngắn hạn khác</t>
  </si>
  <si>
    <t xml:space="preserve">     1. Chi phí trả trước ngắn hạn</t>
  </si>
  <si>
    <t xml:space="preserve">     2. Thuế GTGT được khấu trừ</t>
  </si>
  <si>
    <t xml:space="preserve">     3. Thuế và các khoản phải thu nhà nước</t>
  </si>
  <si>
    <t xml:space="preserve">     5. Tài sản ngắn hạn khác </t>
  </si>
  <si>
    <t>B- TÀI SẢN DÀI HẠN (200 = 210 + 220 + 240 + 250 + 260)</t>
  </si>
  <si>
    <t xml:space="preserve">  I. Các khoản phải thu dài hạn</t>
  </si>
  <si>
    <t xml:space="preserve">     1. Phải thu dài hạn của khách hàng</t>
  </si>
  <si>
    <t xml:space="preserve">     2. Vốn kinh doanh ở đơn vị trực thuộc</t>
  </si>
  <si>
    <t xml:space="preserve">     3. Phải thu dài hạn nội bộ</t>
  </si>
  <si>
    <t>V.06</t>
  </si>
  <si>
    <t xml:space="preserve">     4. Phải thu dài hạn khác</t>
  </si>
  <si>
    <t>V.07</t>
  </si>
  <si>
    <t xml:space="preserve">     5. Dự phòng phải thu dài hạn khó đòi</t>
  </si>
  <si>
    <t xml:space="preserve"> II. Tài sản cố định</t>
  </si>
  <si>
    <t xml:space="preserve">     1. Tài sản cố định hữu hình</t>
  </si>
  <si>
    <t>V.08</t>
  </si>
  <si>
    <t xml:space="preserve">         - Nguyên giá</t>
  </si>
  <si>
    <t xml:space="preserve">         - Giá trị hao mòn lũy kế</t>
  </si>
  <si>
    <t xml:space="preserve">     2. Tài sản cố định thuê tài chính</t>
  </si>
  <si>
    <t>V.09</t>
  </si>
  <si>
    <t xml:space="preserve">     3. Tài sản cố định vô hình</t>
  </si>
  <si>
    <t>V.10</t>
  </si>
  <si>
    <t xml:space="preserve">     4. Chi phí xây dựng cơ bản dỡ dang</t>
  </si>
  <si>
    <t>V.11</t>
  </si>
  <si>
    <t>III. Bất động sản đầu tư</t>
  </si>
  <si>
    <t>V.12</t>
  </si>
  <si>
    <t xml:space="preserve">     - Nguyên giá</t>
  </si>
  <si>
    <t xml:space="preserve">     - Giá trị hao mòn lũy kế</t>
  </si>
  <si>
    <t>IV. Các khoản đầu tư tài chính dài hạn</t>
  </si>
  <si>
    <t xml:space="preserve">     1. Đầu tư vào Công ty con</t>
  </si>
  <si>
    <t xml:space="preserve">     2. Đầu tư vào Công ty liên kết, liên doanh</t>
  </si>
  <si>
    <t xml:space="preserve">     3. Đầu tư dài hạn khác</t>
  </si>
  <si>
    <t>V.13</t>
  </si>
  <si>
    <t xml:space="preserve">     4. Dự phòng giảm giá đầu tư tài chính dài hạn</t>
  </si>
  <si>
    <t xml:space="preserve"> V. Tài sản dài hạn khác</t>
  </si>
  <si>
    <t xml:space="preserve">     1. Chi phí trả trước dài hạn</t>
  </si>
  <si>
    <t>V.14</t>
  </si>
  <si>
    <t xml:space="preserve">     2. Tài sản thuế thu nhập hoãn lại</t>
  </si>
  <si>
    <t>V.21</t>
  </si>
  <si>
    <t xml:space="preserve">     3. Tài sản dài hạn khác</t>
  </si>
  <si>
    <t>TỔNG CỘNG TÀI SẢN (270 = 100 + 200)</t>
  </si>
  <si>
    <t>NGUỒN VỐN</t>
  </si>
  <si>
    <t>A- NỢ PHẢI TRẢ (300 = 310 + 330)</t>
  </si>
  <si>
    <t xml:space="preserve">  I. Nợ ngắn hạn</t>
  </si>
  <si>
    <t xml:space="preserve">     1. Vay và nợ ngắn hạn</t>
  </si>
  <si>
    <t>V.15</t>
  </si>
  <si>
    <t xml:space="preserve">     2. Phải trả người bán</t>
  </si>
  <si>
    <t xml:space="preserve">     3. Người mua trả tiền trước</t>
  </si>
  <si>
    <t xml:space="preserve">     4. Thuế và các khoản phải nộp Nhà nước</t>
  </si>
  <si>
    <t>V.16</t>
  </si>
  <si>
    <t xml:space="preserve">     5. Phải trả người lao động</t>
  </si>
  <si>
    <t xml:space="preserve">     6. Chi phí phải trả</t>
  </si>
  <si>
    <t>V.17</t>
  </si>
  <si>
    <t xml:space="preserve">     7. Phải trả nội bộ</t>
  </si>
  <si>
    <t xml:space="preserve">     8. Phải trả theo tiến độ kế hoạch hợp đồng xây dựng</t>
  </si>
  <si>
    <t xml:space="preserve">     9. Các khoản phải trả, phải nộp ngắn hạn khác</t>
  </si>
  <si>
    <t>V.18</t>
  </si>
  <si>
    <t xml:space="preserve">   10. Dự phòng phải trả ngắn hạn</t>
  </si>
  <si>
    <t xml:space="preserve">   11. Quỹ khen thưởng, phúc lợi</t>
  </si>
  <si>
    <r>
      <t xml:space="preserve"> </t>
    </r>
    <r>
      <rPr>
        <b/>
        <sz val="11"/>
        <rFont val="Times New Roman"/>
        <family val="1"/>
      </rPr>
      <t>II. Nợ dài hạn</t>
    </r>
  </si>
  <si>
    <t xml:space="preserve">     1. Phải trả dài hạn người bán</t>
  </si>
  <si>
    <t xml:space="preserve">     2. Phải trả dài hạn nội bộ</t>
  </si>
  <si>
    <t>V.19</t>
  </si>
  <si>
    <t xml:space="preserve">     3. Phải trả dài hạn khác</t>
  </si>
  <si>
    <t xml:space="preserve">     4. Vay và nợ dài hạn</t>
  </si>
  <si>
    <t>V.20</t>
  </si>
  <si>
    <t xml:space="preserve">     5. Thuế thu nhập hoãn lại phải trả</t>
  </si>
  <si>
    <t xml:space="preserve">     6. Dự phòng trợ cấp mất việc làm</t>
  </si>
  <si>
    <t xml:space="preserve">     7. Dự phòng phải trả dài hạn</t>
  </si>
  <si>
    <t xml:space="preserve">     8. Doanh thu chưa thực hiện</t>
  </si>
  <si>
    <t xml:space="preserve">     9. Quỹ phát triển khoa học và công nghệ</t>
  </si>
  <si>
    <t>B- VỐN CHỦ SỞ HỮU (400 = 410 + 430)</t>
  </si>
  <si>
    <t xml:space="preserve">  I. Vốn chủ sở hữu</t>
  </si>
  <si>
    <t>V.22</t>
  </si>
  <si>
    <t xml:space="preserve">     1. Vốn đầu tư của chủ sở hữu</t>
  </si>
  <si>
    <t xml:space="preserve">     2. Thặng dư vốn cổ phần</t>
  </si>
  <si>
    <t xml:space="preserve">     3. Vốn khác của chủ sở hữu</t>
  </si>
  <si>
    <t xml:space="preserve">     4. Cổ phiếu quỹ</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</si>
  <si>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</si>
  <si>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</si>
  <si>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</si>
  <si>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</si>
  <si>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</si>
  <si>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</si>
  <si>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</si>
  <si>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 xml:space="preserve">   12. Quỹ hỗ trợ sắp xếp doanh nghiệp</t>
  </si>
  <si>
    <t>II. Nguồn kinh phí và quỹ khác</t>
  </si>
  <si>
    <t xml:space="preserve">     1 Nguồn kinh phí</t>
  </si>
  <si>
    <t xml:space="preserve">     2. Nguồn kinh phí đã hình thành TSCĐ</t>
  </si>
  <si>
    <t>TỔNG CỘNG NGUỒN VỐN (440 = 300 + 400)</t>
  </si>
  <si>
    <t>CÁC CHỈ TIÊU NGOÀI BẢNG CÂN ĐỐI KẾ TOÁN</t>
  </si>
  <si>
    <t>CHỈ TIÊU</t>
  </si>
  <si>
    <t>Thuyết minh</t>
  </si>
  <si>
    <t>Số cuối kỳ</t>
  </si>
  <si>
    <t xml:space="preserve"> 1. Tài sản thuê ngoài</t>
  </si>
  <si>
    <t xml:space="preserve"> 2. Vật tư, hàng hóa nhận giữ hộ, nhận gia công</t>
  </si>
  <si>
    <t xml:space="preserve"> 3. Hàng hóa nhận bán hộ, nhận ký gửi, ký cược</t>
  </si>
  <si>
    <t xml:space="preserve"> 4. Nợ khó đòi đã xử lý</t>
  </si>
  <si>
    <t xml:space="preserve"> 5. Ngoại tệ các loại</t>
  </si>
  <si>
    <t xml:space="preserve">     - USD</t>
  </si>
  <si>
    <t xml:space="preserve">     - EUR</t>
  </si>
  <si>
    <t xml:space="preserve"> 6. Dự toán chi sự nghiệp, dự án</t>
  </si>
  <si>
    <t xml:space="preserve">                    Người lập biểu                                                 Kế toán trưởng</t>
  </si>
  <si>
    <t>Giám đốc</t>
  </si>
  <si>
    <t>Mẫu số B 02a - DN</t>
  </si>
  <si>
    <t xml:space="preserve">                       Quận 7, Tp.HCM.</t>
  </si>
  <si>
    <t xml:space="preserve">    Ngày 20/03/2006 của Bộ trưởng BTC)</t>
  </si>
  <si>
    <t xml:space="preserve">BÁO CÁO KẾT QUẢ KINH DOANH </t>
  </si>
  <si>
    <t>Mã</t>
  </si>
  <si>
    <t>Quý I/2013</t>
  </si>
  <si>
    <t>Lũy kế từ đầu năm</t>
  </si>
  <si>
    <t>số</t>
  </si>
  <si>
    <t>đến cuối quý này</t>
  </si>
  <si>
    <t>Năm nay</t>
  </si>
  <si>
    <t>Năm trước</t>
  </si>
  <si>
    <t xml:space="preserve"> 1. Doanh thu bán hàng và cung cấp dịch vụ</t>
  </si>
  <si>
    <t>VI.25</t>
  </si>
  <si>
    <t xml:space="preserve"> 2. Các khoản giảm trừ doanh thu</t>
  </si>
  <si>
    <t xml:space="preserve"> 3. Doanh thu thuần về bán hàng và cung cấp DV</t>
  </si>
  <si>
    <t xml:space="preserve">     (10 = 01 - 02)</t>
  </si>
  <si>
    <t xml:space="preserve"> 4. Giá vốn hàng bán</t>
  </si>
  <si>
    <t>VI.27</t>
  </si>
  <si>
    <t xml:space="preserve"> 5. Lợi nhuận gộp về bán hàng và cung cấp dịch vụ</t>
  </si>
  <si>
    <t xml:space="preserve">     (20 = 10 - 11)</t>
  </si>
  <si>
    <t xml:space="preserve"> 6. Doanh thu hoạt động tài chính</t>
  </si>
  <si>
    <t>VI.26</t>
  </si>
  <si>
    <t xml:space="preserve"> 7. Chi phí tài chính</t>
  </si>
  <si>
    <t>VI.28</t>
  </si>
  <si>
    <r>
      <t xml:space="preserve">     - </t>
    </r>
    <r>
      <rPr>
        <i/>
        <sz val="11"/>
        <rFont val="Times New Roman"/>
        <family val="1"/>
      </rPr>
      <t>Trong đó</t>
    </r>
    <r>
      <rPr>
        <sz val="11"/>
        <rFont val="Times New Roman"/>
        <family val="1"/>
      </rPr>
      <t>: Chi phí lãi vay</t>
    </r>
  </si>
  <si>
    <t xml:space="preserve"> 8. Chi phí bán hàng</t>
  </si>
  <si>
    <t xml:space="preserve"> 9. Chi phí quản lý doanh nghiệp</t>
  </si>
  <si>
    <t>10.Lợi nhuận thuần từ hoạt động kinh doanh</t>
  </si>
  <si>
    <t xml:space="preserve">     {30 = 20 + (21 - 22) - (24 + 25)}</t>
  </si>
  <si>
    <t>11.Thu nhập khác</t>
  </si>
  <si>
    <t>12.Chi phí khác</t>
  </si>
  <si>
    <t>13.Lợi nhuận khác (40 = 31 - 32)</t>
  </si>
  <si>
    <t>14.Tổng lợi nhuận kế toán trước thuế (50=30+40)</t>
  </si>
  <si>
    <t>15.Chi phí thuế TNDN hiện hành</t>
  </si>
  <si>
    <t>VI.30</t>
  </si>
  <si>
    <t>16.Chi phí thuế TNDN hoãn lại</t>
  </si>
  <si>
    <t>17.Lợi nhuận sau thuế thu nhập doanh nghiệp</t>
  </si>
  <si>
    <t xml:space="preserve">     (60 = 50 - 51 - 52)</t>
  </si>
  <si>
    <t>18.Lãi cơ bản trên cổ phiếu</t>
  </si>
  <si>
    <t xml:space="preserve">               Người lập biểu</t>
  </si>
  <si>
    <t xml:space="preserve">       Kế toán trưởng</t>
  </si>
  <si>
    <t>Đơn vị báo cáo: CÔNG TY CỔ PHẦN CẢNG RAU QuẢ</t>
  </si>
  <si>
    <t>Mẫu số B 03 - DN</t>
  </si>
  <si>
    <t xml:space="preserve">     Địa chỉ: Số 1 Nguyễn văn Quỳ, P. Phú Thuận, </t>
  </si>
  <si>
    <t xml:space="preserve">                        Quận 7, Tp. HCM</t>
  </si>
  <si>
    <t xml:space="preserve">   Ngày 20/03/2006 của Bộ trưởng BTC)</t>
  </si>
  <si>
    <t>BÁO CÁO LƯU CHUYỂN TIỀN TỆ</t>
  </si>
  <si>
    <t>(Theo phương pháp gián tiếp)</t>
  </si>
  <si>
    <t xml:space="preserve">Thuyết </t>
  </si>
  <si>
    <t>Lũy kế từ đầu năm đến cuối quý</t>
  </si>
  <si>
    <t>I. Lưu chuyển tiền từ hoạt động kinh doanh</t>
  </si>
  <si>
    <t xml:space="preserve">  1. Lợi nhuận trước thuế</t>
  </si>
  <si>
    <t>01</t>
  </si>
  <si>
    <t xml:space="preserve">  2. Điều chỉnh cho các khoản</t>
  </si>
  <si>
    <t xml:space="preserve">      - Khấu hao TSCĐ</t>
  </si>
  <si>
    <t>02</t>
  </si>
  <si>
    <t xml:space="preserve">      - Các khoản dự phòng</t>
  </si>
  <si>
    <t>03</t>
  </si>
  <si>
    <t xml:space="preserve">      - Lãi, lỗ chênh lệch tỷ giá hối đoái chưa thực hiện</t>
  </si>
  <si>
    <t>04</t>
  </si>
  <si>
    <t xml:space="preserve">      - Lãi, lỗ từ hoạt động đầu tư</t>
  </si>
  <si>
    <t>05</t>
  </si>
  <si>
    <t xml:space="preserve">      - Chi phí lãi vay</t>
  </si>
  <si>
    <t>06</t>
  </si>
  <si>
    <t xml:space="preserve"> 3. Lợi nhuận từ hoạt động kinh doanh trước thay đổi vốn lưu động</t>
  </si>
  <si>
    <t>08</t>
  </si>
  <si>
    <t xml:space="preserve">      - Tăng, giảm các khoản phải thu</t>
  </si>
  <si>
    <t>09</t>
  </si>
  <si>
    <t xml:space="preserve">      - Tăng, giảm hàng tồn kho</t>
  </si>
  <si>
    <t xml:space="preserve">      - Tăng, giảm các khoản phải trả (không kể lãi vay phải trả, thuế thu</t>
  </si>
  <si>
    <t>11</t>
  </si>
  <si>
    <t xml:space="preserve">      nhập doanh nghiệp phải nộp)</t>
  </si>
  <si>
    <t xml:space="preserve">      - Tăng, giảm chi phí trả trước</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</si>
  <si>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</si>
  <si>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</si>
  <si>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</si>
  <si>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</si>
  <si>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t xml:space="preserve">   Lưu chuyển tiền thuần từ hoạt động kinh doanh</t>
  </si>
  <si>
    <t>II. Lưu chuyển tiền từ hoạt động đầu tư</t>
  </si>
  <si>
    <t xml:space="preserve">   1. Tiền chi để mua sắm, xây dựng TSCĐ và các tài sản dài hạn khác</t>
  </si>
  <si>
    <t xml:space="preserve">   2. Tiền thu từ thanh lý, nhượng bán TSCĐ và các tài sản dài hạn khác</t>
  </si>
  <si>
    <t xml:space="preserve">   3. Tiền chi cho vay, mua các công cụ nợ của đơn vị khác</t>
  </si>
  <si>
    <t xml:space="preserve">   4. Tiền thu hồi cho vay, bán lại các công cụ nợ của đơn vị khác</t>
  </si>
  <si>
    <t xml:space="preserve">   5. Tiền chi đầu tư góp vốn vào đơn vị khác</t>
  </si>
  <si>
    <t xml:space="preserve">   6. Tiền thu hối đầu tư góp vốn vào đơn vị khác</t>
  </si>
  <si>
    <t xml:space="preserve">   7. Tiền thu lãi cho vay, cổ tức và lợi nhuận được chia</t>
  </si>
  <si>
    <t xml:space="preserve">  Lưu chuyển tiền thuần từ hoạt động đầu tư</t>
  </si>
  <si>
    <t>III. Lưu chuyển tiền từ hoạt động tài chính</t>
  </si>
  <si>
    <t xml:space="preserve">   1. Tiền thu từ phát hành cổ phiếu, nhận vốn góp của chủ sở hữu</t>
  </si>
  <si>
    <t xml:space="preserve">   2. Tiền chi trả vốn góp cho các chủ sở hữu, mua lại cổ phiếu của DN</t>
  </si>
  <si>
    <t xml:space="preserve">       đã phát hành.</t>
  </si>
  <si>
    <t xml:space="preserve">   3. Tiền vay ngắn hạn, dài hạn nhận được</t>
  </si>
  <si>
    <t xml:space="preserve">   4. Tiền chi trả nợ gốc vay</t>
  </si>
  <si>
    <t xml:space="preserve">   5. Tiền chi trả nợ thuê tài chính</t>
  </si>
  <si>
    <t xml:space="preserve">   6. Cổ tức, lợi nhuận đã trả cho chủ sở hữu</t>
  </si>
  <si>
    <t xml:space="preserve">  Lưu chuyển tiền thuần từ hoạt động tài chính</t>
  </si>
  <si>
    <r>
      <t xml:space="preserve"> </t>
    </r>
    <r>
      <rPr>
        <b/>
        <sz val="11"/>
        <rFont val="Times New Roman"/>
        <family val="1"/>
      </rPr>
      <t>Lưu chuyển tiền thuần trong kỳ (50 = 20+30+40)</t>
    </r>
  </si>
  <si>
    <t xml:space="preserve"> Tiền và tương đương tiền đầu kỳ</t>
  </si>
  <si>
    <t xml:space="preserve"> Ảnh hưởng của thay đổi tỷ giá hối đoái quy đổi ngoại tệ</t>
  </si>
  <si>
    <r>
      <t xml:space="preserve"> </t>
    </r>
    <r>
      <rPr>
        <b/>
        <sz val="11"/>
        <rFont val="Times New Roman"/>
        <family val="1"/>
      </rPr>
      <t>Tiền và tương đương tiền cuối kỳ (70 = 50+60+61)</t>
    </r>
  </si>
  <si>
    <t xml:space="preserve">         Người lập biểu                                                     Kế toán trưởng</t>
  </si>
  <si>
    <t>Mẫu số B 09a-DN</t>
  </si>
  <si>
    <t xml:space="preserve">Địa chỉ: Số 1 Nguyễn văn Quỳ, P. Phú Thuận, </t>
  </si>
  <si>
    <t>Quận 7, Tp. HCM</t>
  </si>
  <si>
    <t xml:space="preserve">  ngày 20/03/2006 của Bộ trưởng BTC)</t>
  </si>
  <si>
    <t>BẢN THUYẾT MINH BÁO CÁO TÀI CHÍNH</t>
  </si>
  <si>
    <t>I- Đặc điểm hoạt động của doanh nghiệp:</t>
  </si>
  <si>
    <r>
      <t xml:space="preserve">   </t>
    </r>
    <r>
      <rPr>
        <b/>
        <i/>
        <sz val="11"/>
        <rFont val="Times New Roman"/>
        <family val="1"/>
      </rPr>
      <t>1. Hình thức sở hữu vốn:</t>
    </r>
  </si>
  <si>
    <t xml:space="preserve">       CÔNG TY CỔ PHẦN CẢNG RAU QUẢ được chuyển đổi từ Công ty Giao nhận Kho Vận Rau Quả (DNNN thuộc thành viên Tổng Công ty Rau Quả</t>
  </si>
  <si>
    <t xml:space="preserve">       Việt Nam) theo Quyết định số 20/02/2001 của Thủ Tướng Chính Phủ. Giấy chứng nhận đăng ký kinh doanh số 4103000427 ngày 25/05/2001, và các giấy</t>
  </si>
  <si>
    <t xml:space="preserve">       chứng nhận kinh doanh điều chỉnh lần 1 do Sở Kế hoạch và Đầu tư Thành phố Hồ Chí Minh cấp ngày 10/04/2002, giấy chứng nhận kinh doanh điều chỉnh</t>
  </si>
  <si>
    <t xml:space="preserve">       lần 2 do Sở Kế hoạch và Đầu tư Thành phố Hồ Chí Minh cấp ngày 06/09/2006.</t>
  </si>
  <si>
    <t xml:space="preserve">   2. Lĩnh vực kinh doanh:</t>
  </si>
  <si>
    <t xml:space="preserve">      Cung cấp dịch vụ về cảng, kho bãi và kinh doanh xuất nhập khẩu, tiêu thụ nội địa.</t>
  </si>
  <si>
    <t xml:space="preserve">   3. Ngành nghề kinh doanh:</t>
  </si>
  <si>
    <t xml:space="preserve">      Khai thác cảng, phao neo tàu. Kinh doanh kho bãi, cho thuê văn phòng. Kinh doanh, đại lý giống rau quả, sản phẩm chế biến từ rau quả, nông hải sản; máy</t>
  </si>
  <si>
    <t xml:space="preserve">      móc thiết bị hàng tiêu dùng. Dịch vụ: xếp dỡ, đóng gói hàng hóa xuất nhập khẩu; đại lý tàu biển và môi giới hàng hải. Xuất nhập khẩu trực tiếp: rau, hoa quả,</t>
  </si>
  <si>
    <t xml:space="preserve">      cây cảnh giống rau quả; các sản phẩm rau quả; các sản phẩm rau quả, gia vị, nông, lâm, hải sản, hàng thủ công mỹ nghệ, hàng tiêu dùng, máy móc thiết bị</t>
  </si>
  <si>
    <t xml:space="preserve">      phụ tùng nguyên vật liệu hóa chất, phương tiện vận tải. Đầu tư xây dựng cơ sở hạ tầng khu dân cư, khu công nghiệp. Kinh doanh nhà ở. Môi giới bất động</t>
  </si>
  <si>
    <t xml:space="preserve">      sản. Dịch vụ nhà đất. Xây dựng công trình dân dụng, công nghiệp. Kinh doanh lữ hành nội địa và quốc tế. Chế biến hàng nông-lâm-hải sản. Mua bán hàng</t>
  </si>
  <si>
    <t xml:space="preserve">      lâm sản.</t>
  </si>
  <si>
    <t xml:space="preserve">  4. Đặc điểm hoạt động kinh doanh của doanh nghiệp trong kỳ kế toán có ảnh hưởng đến báo cáo tài chính:</t>
  </si>
  <si>
    <t>II- Kỳ kế toán, đơn vị tiền tệ sử dụng trong kế toán:</t>
  </si>
  <si>
    <t xml:space="preserve">   1. Kỳ kế toán năm (bắt đầu từ ngày 01/01 và kết thúc vào ngày 31/12 hàng năm).</t>
  </si>
  <si>
    <t xml:space="preserve">   2. Đơn vị tiền tệ sử dụng trong kế toán là đồng Việt Nam (VNĐ).</t>
  </si>
  <si>
    <t>III. Chuẩn mực và Chế độ kế toán áp dụng:</t>
  </si>
  <si>
    <t xml:space="preserve">  1. Chế độ kế toán áp dụng:</t>
  </si>
  <si>
    <t xml:space="preserve">      Công ty áp dụng chế độ kế toán Việt Nam ban hành theo Quyết định số 15/2006/QĐ-BTC ngày 20/03/2006, Thông tư 244/2009/TT-BTC ngày 31/12/2009</t>
  </si>
  <si>
    <t xml:space="preserve">      hướng dẫn sửa đổi bổ sung Chế độ kế toán DN, các chuẩn mực kế toán Việt Nam do Bộ Tài chính ban hành.</t>
  </si>
  <si>
    <t xml:space="preserve">  2. Tuyên bố về việc tuân thủ Chuẩn mực kế toán và Chế độ kế toán:</t>
  </si>
  <si>
    <t xml:space="preserve">      Công ty hoàn toàn tuân thủ các chuẩn mực kế toán và chế độ kế toán Việt Nam trong việc lập và trình bày báo cáo tài chính.</t>
  </si>
  <si>
    <t xml:space="preserve">  3. Hình thức kế toán áp dụng:</t>
  </si>
  <si>
    <t xml:space="preserve">      Hình thức sổ kế toán áp dụng của Công ty là hình thức chứng từ ghi sổ.</t>
  </si>
  <si>
    <t>IV. Các chính sách kế toán áp dụng:</t>
  </si>
  <si>
    <t>VI. Các sự kiện hoặc giao dịch trọng yếu trong kỳ kế toán giữa niên độ:</t>
  </si>
  <si>
    <t xml:space="preserve">      Không có sự kiện trọng yếu.</t>
  </si>
  <si>
    <t xml:space="preserve">      Một số tình hình về tài sản và nguồn vốn như sau:</t>
  </si>
  <si>
    <t xml:space="preserve">      1. TIỀN</t>
  </si>
  <si>
    <t xml:space="preserve">      Tiền mặt</t>
  </si>
  <si>
    <t xml:space="preserve">      Tiền gửi ngân hàng</t>
  </si>
  <si>
    <t xml:space="preserve">       - Tiền gửi VNĐ</t>
  </si>
  <si>
    <t xml:space="preserve">       - Tiền gửi TK chứng khoán</t>
  </si>
  <si>
    <t xml:space="preserve">       - Tiền gửi ngoại tệ</t>
  </si>
  <si>
    <t xml:space="preserve">      Các khoản tương đương tiền</t>
  </si>
  <si>
    <t xml:space="preserve">      (tiền gửi tiết kiệm dưới 3 tháng)</t>
  </si>
  <si>
    <t xml:space="preserve">         * Ngân hàng Ngoại thương VN - CN Tp HCM</t>
  </si>
  <si>
    <t xml:space="preserve">         * Ngân hàng Xuất Nhập Khẩu VN - CN Quận 4</t>
  </si>
  <si>
    <t xml:space="preserve">         * Ngân hàng Công Thương VN - CN Tp. HCM</t>
  </si>
  <si>
    <t>Cộng:</t>
  </si>
  <si>
    <t xml:space="preserve">       2. CÁC KHOẢN ĐẦU TƯ TÀI CHÍNH NGẮN HẠN</t>
  </si>
  <si>
    <t xml:space="preserve">       - Đầu tư chứng khoán ngắn hạn</t>
  </si>
  <si>
    <t>Số lượng cp</t>
  </si>
  <si>
    <t xml:space="preserve">         Cổ phiếu Ngân hàng Sài gòn Thương tín</t>
  </si>
  <si>
    <t xml:space="preserve">         Cổ phiếu của Công ty CP Chứng khoán Kim Long</t>
  </si>
  <si>
    <t xml:space="preserve">         Cổ phiếu của Ngân hàng TMCP Sài Gòn - Hà Nội</t>
  </si>
  <si>
    <t xml:space="preserve">       - Tiền gửi có kỳ hạn</t>
  </si>
  <si>
    <t xml:space="preserve">         * Ngân hàng TMCP Á Châu</t>
  </si>
  <si>
    <t xml:space="preserve">       - Đầu tư ngắn hạn khác (Cho vay)</t>
  </si>
  <si>
    <t xml:space="preserve">         * Công ty Gạch men Hoàng Gia</t>
  </si>
  <si>
    <t xml:space="preserve">       3. DỰ PHÒNG GIẢM GIÁ CK ĐẦU TƯ NGẮN HẠN</t>
  </si>
  <si>
    <t xml:space="preserve">         * Cổ phiếu của Công ty CP Chứng khoán Kim Long</t>
  </si>
  <si>
    <t xml:space="preserve">         * Cổ phiếu của Ngân hàng TPCP Sài Gòn - Hà Nội</t>
  </si>
  <si>
    <t xml:space="preserve">      4. PHẢI THU KHÁCH HÀNG</t>
  </si>
  <si>
    <t xml:space="preserve">         * Công ty CP Thực phẩm Việt Nam</t>
  </si>
  <si>
    <t xml:space="preserve">         * Công ty TNHH SX TM Lâm Phương</t>
  </si>
  <si>
    <t xml:space="preserve">         * Công ty CP ĐT &amp; TM DIC</t>
  </si>
  <si>
    <t xml:space="preserve">         * Công ty CP Biển Nam Á</t>
  </si>
  <si>
    <t xml:space="preserve">         * Công ty TNHH TM Vạn Phúc</t>
  </si>
  <si>
    <t xml:space="preserve">         * Công ty TNHH TM DV LS VT Minh Tuấn Cường</t>
  </si>
  <si>
    <t xml:space="preserve">         * Công ty TNHH TM DV Thái Thịnh</t>
  </si>
  <si>
    <t xml:space="preserve">         * DNTN Thiên Trang</t>
  </si>
  <si>
    <t xml:space="preserve">         * Công ty TNHH Gạch men Hoàng Gia</t>
  </si>
  <si>
    <t xml:space="preserve">         * Công ty TNHH An Hạ Long An</t>
  </si>
  <si>
    <t xml:space="preserve">         * Vosa Sài Gòn</t>
  </si>
  <si>
    <t xml:space="preserve">         * Khác</t>
  </si>
  <si>
    <t>Cộng :</t>
  </si>
  <si>
    <t xml:space="preserve">      5. TRẢ TRƯỚC CHO NGƯỜI BÁN</t>
  </si>
  <si>
    <t xml:space="preserve">          * Harvest Co.</t>
  </si>
  <si>
    <t xml:space="preserve">          * NPT Steel. LLC</t>
  </si>
  <si>
    <t xml:space="preserve">          * Triple-S Steel Supply</t>
  </si>
  <si>
    <t xml:space="preserve">      6. CÁC KHOẢN PHẢI THU NGẮN HẠN KHÁC</t>
  </si>
  <si>
    <t xml:space="preserve">      - Lãi phải thu tiền gửi có kỳ hạn thuộc kỳ báo cáo</t>
  </si>
  <si>
    <t xml:space="preserve">      - Thuế Thu nhập cá nhân - CBCNV</t>
  </si>
  <si>
    <t xml:space="preserve">      - Các khoản khác</t>
  </si>
  <si>
    <t xml:space="preserve">      8. HÀNG TỒN KHO</t>
  </si>
  <si>
    <t xml:space="preserve">      - Nguyên, vật liệu tồn kho</t>
  </si>
  <si>
    <t xml:space="preserve">      - Hàng hóa tồn kho : </t>
  </si>
  <si>
    <t xml:space="preserve">      9. TÀI SẢN NGẮN HẠN KHÁC</t>
  </si>
  <si>
    <t xml:space="preserve">        - Tạm ứng</t>
  </si>
  <si>
    <t xml:space="preserve">        - Thuế GTGT còn được khấu trừ</t>
  </si>
  <si>
    <t xml:space="preserve">        - Thuế và các khoản phải thu nhà nước</t>
  </si>
  <si>
    <t>10. TĂNG GIẢM TÀI SẢN CỐ ĐỊNH HỮU HÌNH:</t>
  </si>
  <si>
    <t>Nhà cửa,</t>
  </si>
  <si>
    <t>Máy móc,</t>
  </si>
  <si>
    <t>Phương tiện</t>
  </si>
  <si>
    <t xml:space="preserve">Thiết bị, </t>
  </si>
  <si>
    <t>TSCĐ</t>
  </si>
  <si>
    <t>Tổng cộng</t>
  </si>
  <si>
    <t>Chỉ tiêu</t>
  </si>
  <si>
    <t>Vật kiến trúc</t>
  </si>
  <si>
    <t>thiết bị</t>
  </si>
  <si>
    <t>vận tải</t>
  </si>
  <si>
    <t>dụng cụ quản lý</t>
  </si>
  <si>
    <t>hữu hình khác</t>
  </si>
  <si>
    <t>TSCĐ hữu hình</t>
  </si>
  <si>
    <t>Nguyên giá</t>
  </si>
  <si>
    <t>Số dư đầu năm</t>
  </si>
  <si>
    <t>Số tăng trong kỳ</t>
  </si>
  <si>
    <t>Số giảm trong kỳ</t>
  </si>
  <si>
    <t>Số dư cuối kỳ</t>
  </si>
  <si>
    <t>Giá trị hao mòn lũy kế</t>
  </si>
  <si>
    <t xml:space="preserve"> - Khấu hao trong kỳ</t>
  </si>
  <si>
    <t>Giá trị còn lại</t>
  </si>
  <si>
    <t>Tại ngày đầu năm</t>
  </si>
  <si>
    <t>Tại ngày cuối kỳ</t>
  </si>
  <si>
    <t>11. TĂNG GIẢM TÀI SẢN CỐ ĐỊNH VÔ HÌNH:</t>
  </si>
  <si>
    <t>Quyền sử dụng</t>
  </si>
  <si>
    <t>Phần mềm</t>
  </si>
  <si>
    <t>Tổng cộng TSCĐ</t>
  </si>
  <si>
    <t>đất</t>
  </si>
  <si>
    <t>quản lý</t>
  </si>
  <si>
    <t>vô hình</t>
  </si>
  <si>
    <t>12. CHI PHÍ XÂY DỰNG CƠ BẢN DỞ DANG:</t>
  </si>
  <si>
    <t xml:space="preserve">      Trong đó : những công trình hạng mục lớn</t>
  </si>
  <si>
    <t xml:space="preserve">      + Bất động sản ở Bình Dương</t>
  </si>
  <si>
    <t xml:space="preserve">      + Bất động sản ở Bà Rịa - Vũng Tàu</t>
  </si>
  <si>
    <t xml:space="preserve">      + Khu Thương mại Kim Thành Lào Cai</t>
  </si>
  <si>
    <t>13. CHI PHÍ TRẢ TRƯỚC DÀI HẠN:</t>
  </si>
  <si>
    <t xml:space="preserve">      + Văn phòng phẩm</t>
  </si>
  <si>
    <t xml:space="preserve">      + Chi phí lô hàng nhập khẩu dỡ dang</t>
  </si>
  <si>
    <t xml:space="preserve">      + Công cụ dụng cụ xuất dùng có giá trị lớn</t>
  </si>
  <si>
    <t>14. VAY NGÂN HÀNG:</t>
  </si>
  <si>
    <t xml:space="preserve">      + Ngân hàng Công Thương - CN Tp HCM</t>
  </si>
  <si>
    <t xml:space="preserve">      + Ngân hàng Ngoại thương - CN Tp HCM</t>
  </si>
  <si>
    <t xml:space="preserve">      + Ngân hàng Xuất Nhập Khẩu VN - CN Quận 4</t>
  </si>
  <si>
    <t>15. THUẾ VÀ CÁC KHOẢN PHẢI NỘP NHÀ NƯỚC:</t>
  </si>
  <si>
    <t xml:space="preserve">     + Thuế GTGT</t>
  </si>
  <si>
    <t xml:space="preserve">     + Thuế GTGT hàng nhập khẩu</t>
  </si>
  <si>
    <t xml:space="preserve">     + Thuế TNDN</t>
  </si>
  <si>
    <t xml:space="preserve">     + Tiền thuê đất</t>
  </si>
  <si>
    <t xml:space="preserve">     + Thuế Thu nhập cá nhân</t>
  </si>
  <si>
    <t>16. CÁC KHOẢN PHẢI TRẢ, PHẢI NỘP NGẮN HẠN KHÁC:</t>
  </si>
  <si>
    <t xml:space="preserve">      + Cổ tức phải trả</t>
  </si>
  <si>
    <t xml:space="preserve">      + Các khoản phải trả, phải nộp khác</t>
  </si>
  <si>
    <t xml:space="preserve">      + Nhận ký quỹ, ký cược ngắn hạn :</t>
  </si>
  <si>
    <t xml:space="preserve">         - Công ty TNHH Gạch men Hoàng Gia</t>
  </si>
  <si>
    <t xml:space="preserve">         - Công ty TNHH TM DV LS VT Minh Tuấn Cường</t>
  </si>
  <si>
    <t xml:space="preserve">         - Công ty TNHH SX TM Lâm Phương</t>
  </si>
  <si>
    <t xml:space="preserve">         - Công ty TNHH Thương mại Vạn Phúc</t>
  </si>
  <si>
    <t xml:space="preserve">         - Công ty TNHH Thành Bảo</t>
  </si>
  <si>
    <t xml:space="preserve">         - Công ty CP Phân phối Tấn Khoa</t>
  </si>
  <si>
    <t xml:space="preserve">         - Công ty TNHH Hải Li</t>
  </si>
  <si>
    <t xml:space="preserve">         - Công ty Cổ phần TM SX Bến Thành</t>
  </si>
  <si>
    <t xml:space="preserve">         - Công ty TNHH Bảo hiểm nhân thọ CATHAY VN</t>
  </si>
  <si>
    <t xml:space="preserve">         - Công ty TNHH Mê đi ca</t>
  </si>
  <si>
    <t xml:space="preserve">         - Cty CP Dây và Cáp điện Thượng Đình</t>
  </si>
  <si>
    <t>17. Vốn chủ sở hữu:</t>
  </si>
  <si>
    <r>
      <t xml:space="preserve">   </t>
    </r>
    <r>
      <rPr>
        <b/>
        <sz val="11"/>
        <rFont val="Times New Roman"/>
        <family val="1"/>
      </rPr>
      <t>a/ Bảng đối chiếu biến động của vốn chủ sở hữu:</t>
    </r>
  </si>
  <si>
    <t>Vốn góp</t>
  </si>
  <si>
    <t>Thặng dư</t>
  </si>
  <si>
    <t>Cổ phiếu quỹ</t>
  </si>
  <si>
    <t>Quỹ đầu tư</t>
  </si>
  <si>
    <t>Quỹ dự phòng</t>
  </si>
  <si>
    <t>Lợi nhuận</t>
  </si>
  <si>
    <t>vốn cổ phần</t>
  </si>
  <si>
    <t>phát triển</t>
  </si>
  <si>
    <t>tài chính</t>
  </si>
  <si>
    <t>chưa phân phối</t>
  </si>
  <si>
    <t>Số dư đầu năm trước</t>
  </si>
  <si>
    <t>Tăng trong năm trước</t>
  </si>
  <si>
    <t xml:space="preserve"> - Tăng do phát hành thêm cổ phiếu</t>
  </si>
  <si>
    <t xml:space="preserve">   + Bổ sung VLĐ từ thặng dư vốn CP</t>
  </si>
  <si>
    <t xml:space="preserve">   + Bổ sung VLĐ từ LN năm trước</t>
  </si>
  <si>
    <t xml:space="preserve"> - Lợi nhuận tăng trong năm</t>
  </si>
  <si>
    <t xml:space="preserve"> - Trích từ lợi nhuận năm trước</t>
  </si>
  <si>
    <t xml:space="preserve"> - Mua lại cổ phiếu làm cổ phiếu quỹ</t>
  </si>
  <si>
    <t>Giảm trong năm trước</t>
  </si>
  <si>
    <t xml:space="preserve"> - Trích lập Quỹ Đầu tư phát triển</t>
  </si>
  <si>
    <t xml:space="preserve"> - Trích lập Quỹ Dự phòng tài chính</t>
  </si>
  <si>
    <t xml:space="preserve"> - Trích lập Quỹ KT &amp; phúc lợi</t>
  </si>
  <si>
    <t xml:space="preserve"> - Bổ sung Vốn điều lệ</t>
  </si>
  <si>
    <t xml:space="preserve"> - Chia cổ tức </t>
  </si>
  <si>
    <t>Số dư cuối năm trước</t>
  </si>
  <si>
    <t>Số dư đầu năm nay</t>
  </si>
  <si>
    <t>Tăng trong năm nay</t>
  </si>
  <si>
    <t>Lãi trong kỳ này</t>
  </si>
  <si>
    <t>Mua lại cổ phiếu làm cổ phiếu quỹ</t>
  </si>
  <si>
    <t>Giảm trong năm nay</t>
  </si>
  <si>
    <t xml:space="preserve">Chia cổ tức </t>
  </si>
  <si>
    <t>Lãi trong năm trước</t>
  </si>
  <si>
    <t xml:space="preserve">   b/ Chi tiết vốn đầu tư của chủ sở hữu</t>
  </si>
  <si>
    <t>%</t>
  </si>
  <si>
    <t>Vốn góp của Nhà nước</t>
  </si>
  <si>
    <t>Vốn góp của đối tượng khác</t>
  </si>
  <si>
    <t>Thặng dư vốn cổ phần</t>
  </si>
  <si>
    <t>Cổ phiếu ngân quỹ</t>
  </si>
  <si>
    <t xml:space="preserve"> - Giá trị trái phiếu đã chuyển thành cổ phiếu trong kỳ: không</t>
  </si>
  <si>
    <t xml:space="preserve"> - Số lượng cổ phiếu quỹ: </t>
  </si>
  <si>
    <t>cp</t>
  </si>
  <si>
    <t xml:space="preserve">   c/ Các giao dịch về vốn với các chủ sở hữu và phân phối cổ tức, chia lợi nhuận.</t>
  </si>
  <si>
    <t>Vốn đầu tư của chủ sở hữu</t>
  </si>
  <si>
    <t xml:space="preserve"> + Vốn góp đầu năm</t>
  </si>
  <si>
    <t xml:space="preserve"> + Vốn góp tăng trong năm</t>
  </si>
  <si>
    <t xml:space="preserve"> + Vốn góp giảm trong năm</t>
  </si>
  <si>
    <t xml:space="preserve"> + Vốn góp cuối năm</t>
  </si>
  <si>
    <t>Cổ tức, lợi nhuận đã chia</t>
  </si>
  <si>
    <t xml:space="preserve">   d/ Cổ phiếu</t>
  </si>
  <si>
    <t>Số lượng cổ phiếu được phép phát hành</t>
  </si>
  <si>
    <t>Số lượng cổ phiếu đã được phát hành và góp vốn đầy đủ</t>
  </si>
  <si>
    <t xml:space="preserve"> - Cổ phiếu phổ thông</t>
  </si>
  <si>
    <t xml:space="preserve"> - Cổ phiếu ưu đãi</t>
  </si>
  <si>
    <t>Số lượng cổ phiếu được mua lại</t>
  </si>
  <si>
    <t>Số lượng cổ phiếu đang lưu hành</t>
  </si>
  <si>
    <t>Mệnh giá cổ phiếu đang lưu hành: 10.000 VNĐ / cổ phiếu</t>
  </si>
  <si>
    <t>18. Tình hình doanh thu và kết quả kinh doanh bộ phận theo lĩnh vực kinh doanh:</t>
  </si>
  <si>
    <t>Tổng doanh thu bán hàng và cung cấp dịch vụ</t>
  </si>
  <si>
    <t>Doanh thu bán hàng</t>
  </si>
  <si>
    <t>Doanh thu cung cấp dịch vụ</t>
  </si>
  <si>
    <t>Doanh thu thuần về bán hàng và cung cấp dịch vụ</t>
  </si>
  <si>
    <t>Doanh thu thuần sản phẩm hàng hóa</t>
  </si>
  <si>
    <t>Doanh thu thuần dịch vụ</t>
  </si>
  <si>
    <t>Giá vốn hàng bán</t>
  </si>
  <si>
    <t>Giá vốn của hàng hóa đã bán</t>
  </si>
  <si>
    <t>Doanh thu hoạt động tài chính</t>
  </si>
  <si>
    <t>Lãi tiền gửi, tiền cho vay</t>
  </si>
  <si>
    <t>Lãi kinh doanh chứng khoán</t>
  </si>
  <si>
    <t>Lãi chênh lệch tỷ giá</t>
  </si>
  <si>
    <t>Lãi bán hàng trả chậm</t>
  </si>
  <si>
    <t>Chi phí tài chính</t>
  </si>
  <si>
    <t>Chi phí lãi vay</t>
  </si>
  <si>
    <t>Hoàn nhập dự phòng giảm giá chứng khoán</t>
  </si>
  <si>
    <t>Lỗ kinh doanh chứng khoán</t>
  </si>
  <si>
    <t>Dự phòng giảm giá chứng khoán</t>
  </si>
  <si>
    <t>Phí lưu ký chứng khoán</t>
  </si>
  <si>
    <t>Lỗ chênh lệch tỷ giá</t>
  </si>
  <si>
    <t>Thu nhập khác</t>
  </si>
  <si>
    <t>Thu từ bán phế liệu và thu khác</t>
  </si>
  <si>
    <t>Thu do được bồi thường</t>
  </si>
  <si>
    <t>Tiền nhượng bán TSCĐ</t>
  </si>
  <si>
    <t>Chi phí khác</t>
  </si>
  <si>
    <t>Giá trị còn lại của TSCĐ thanh lý</t>
  </si>
  <si>
    <t>Chi phí cho việc bồi thường</t>
  </si>
  <si>
    <t>Giá trị vật tư thanh lý</t>
  </si>
  <si>
    <t>Các khoản chi phí khác</t>
  </si>
  <si>
    <t>Lãi cơ bản trên cổ phiếu</t>
  </si>
  <si>
    <t>Lợi nhuận kế toán sau thuế thu nhập doanh nghiệp</t>
  </si>
  <si>
    <t>Lợi nhuận phân bổ cho cổ đông sở hữu CP phổ thông</t>
  </si>
  <si>
    <t>Cổ phiếu phổ thông đang lưu hành trong kỳ</t>
  </si>
  <si>
    <t>NHỮNG THÔNG TIN KHÁC</t>
  </si>
  <si>
    <t>Người lập biểu</t>
  </si>
  <si>
    <t>Kế toán trưởng</t>
  </si>
  <si>
    <t>Tại ngày  31  tháng  03  năm  2014</t>
  </si>
  <si>
    <t>Quý I năm 2014</t>
  </si>
  <si>
    <t>Quý I/2014</t>
  </si>
  <si>
    <t>Quý I Năm 2014</t>
  </si>
  <si>
    <r>
      <t xml:space="preserve">       Vốn điều lệ của Công ty tại ngày 31/03/2014 là : </t>
    </r>
    <r>
      <rPr>
        <b/>
        <sz val="11"/>
        <rFont val="Times New Roman"/>
        <family val="1"/>
      </rPr>
      <t>82.146.920.000 đồng.</t>
    </r>
  </si>
  <si>
    <r>
      <t xml:space="preserve">       Vốn kinh doanh của Công ty tại ngày 31/03/2014 là : </t>
    </r>
    <r>
      <rPr>
        <b/>
        <sz val="11"/>
        <rFont val="Times New Roman"/>
        <family val="1"/>
      </rPr>
      <t>108.071.995.316 đồng.</t>
    </r>
  </si>
  <si>
    <t xml:space="preserve">     Báo cáo tài chính Quý I/2014 và báo cáo tài chính năm 2013 của Công ty về cơ bản là cùng áp dụng các chính sách kế toán như nhau. </t>
  </si>
  <si>
    <t>31/03/2014</t>
  </si>
  <si>
    <t xml:space="preserve">      + Chi phí thuộc dự án kho Huyện Đội</t>
  </si>
  <si>
    <t xml:space="preserve">      + Chi phí thuộc dự án ở Đà Lạt</t>
  </si>
  <si>
    <t xml:space="preserve">         - Công ty TNHH SX Bando</t>
  </si>
  <si>
    <t>Trích Quỹ ĐTPT từ LN 2013</t>
  </si>
  <si>
    <t>Trích Quỹ DP tài chính từ LN 2013</t>
  </si>
  <si>
    <t>Trích quỹ KT phúc lợi từ LN 2013</t>
  </si>
  <si>
    <t>Lập ngày  11   tháng   04   năm  2014</t>
  </si>
  <si>
    <t xml:space="preserve">          * Công ty Cổ phần Đầu tư XD Phát triển Đông Đô - BQP</t>
  </si>
  <si>
    <t xml:space="preserve">          * Công ty Luật TNHH Sài Gòn Luật</t>
  </si>
  <si>
    <t xml:space="preserve">          * Công ty CP Công nghệ Đại Nam</t>
  </si>
  <si>
    <t xml:space="preserve">          * ADONIS Ltd.</t>
  </si>
  <si>
    <t xml:space="preserve">         - DNTN Thiên Trang</t>
  </si>
  <si>
    <t>Lập  ngày  15   tháng   04   năm 2014</t>
  </si>
  <si>
    <t xml:space="preserve">            Lập ngày 15  tháng  04  năm  2014</t>
  </si>
  <si>
    <t xml:space="preserve">      - Công ty CP Vận tải Biển Anh Tuấn</t>
  </si>
  <si>
    <t xml:space="preserve">      - Công ty TNHH MTV Chăn nuôi và Chế biến TP Bến Nghé</t>
  </si>
  <si>
    <t xml:space="preserve">      - Công ty Thực phẩm Việt Nam Vinafood</t>
  </si>
  <si>
    <t xml:space="preserve">      7. DỰ PHÒNG PHẢI THU NGẮN HẠN KHÓ ĐÒI</t>
  </si>
  <si>
    <t>Lập ngày  15  tháng  04  năm  2014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</si>
</sst>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8">
    <font>
      <sz val="10"/>
      <name val="Arial"/>
      <family val="0"/>
    </font>
    <font>
      <sz val="11"/>
      <color indexed="8"/>
      <name val="Calibri"/>
      <family val="2"/>
    </font>
    <font>
      <b/>
      <sz val="10"/>
      <name val="Times New Roman"/>
      <family val="1"/>
    </font>
    <font>
      <sz val="10"/>
      <name val="Times New Roman"/>
      <family val="1"/>
    </font>
    <font>
      <b/>
      <sz val="14"/>
      <name val="Times New Roman"/>
      <family val="1"/>
    </font>
    <font>
      <i/>
      <sz val="12"/>
      <name val="Times New Roman"/>
      <family val="1"/>
    </font>
    <font>
      <i/>
      <sz val="10"/>
      <name val="Times New Roman"/>
      <family val="1"/>
    </font>
    <font>
      <sz val="12"/>
      <name val="Times New Roman"/>
      <family val="1"/>
    </font>
    <font>
      <b/>
      <sz val="12"/>
      <name val="Times New Roman"/>
      <family val="1"/>
    </font>
    <font>
      <b/>
      <sz val="11"/>
      <name val="Times New Roman"/>
      <family val="1"/>
    </font>
    <font>
      <sz val="11"/>
      <name val="Times New Roman"/>
      <family val="1"/>
    </font>
    <font>
      <b/>
      <i/>
      <sz val="11"/>
      <name val="Times New Roman"/>
      <family val="1"/>
    </font>
    <font>
      <b/>
      <i/>
      <sz val="12"/>
      <name val="Times New Roman"/>
      <family val="1"/>
    </font>
    <font>
      <i/>
      <sz val="11"/>
      <name val="Times New Roman"/>
      <family val="1"/>
    </font>
    <font>
      <b/>
      <i/>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border>
    <border>
      <left style="thin"/>
      <right style="thin"/>
      <top style="hair"/>
      <bottom style="thin"/>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right style="thin"/>
      <top style="thin"/>
      <bottom/>
    </border>
    <border>
      <left style="thin"/>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style="thin"/>
      <bottom style="hair"/>
    </border>
    <border>
      <left/>
      <right/>
      <top style="hair"/>
      <bottom style="hair"/>
    </border>
    <border>
      <left/>
      <right/>
      <top style="hair"/>
      <bottom style="thin"/>
    </border>
    <border>
      <left/>
      <right/>
      <top style="thin"/>
      <bottom/>
    </border>
    <border>
      <left/>
      <right/>
      <top/>
      <bottom style="thin"/>
    </border>
    <border>
      <left style="hair"/>
      <right style="thin"/>
      <top style="thin"/>
      <bottom style="hair"/>
    </border>
    <border>
      <left style="thin"/>
      <right style="hair"/>
      <top style="hair"/>
      <bottom style="hair"/>
    </border>
    <border>
      <left style="hair"/>
      <right style="thin"/>
      <top style="hair"/>
      <bottom style="hair"/>
    </border>
    <border>
      <left style="hair"/>
      <right style="thin"/>
      <top style="hair"/>
      <bottom style="thin"/>
    </border>
    <border>
      <left style="thin"/>
      <right/>
      <top style="thin"/>
      <bottom/>
    </border>
    <border>
      <left style="thin"/>
      <right/>
      <top style="hair"/>
      <bottom/>
    </border>
    <border>
      <left/>
      <right style="thin"/>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9">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6" fillId="0" borderId="0" xfId="0" applyFont="1" applyAlignment="1">
      <alignment/>
    </xf>
    <xf numFmtId="0" fontId="3" fillId="0" borderId="10" xfId="0" applyFont="1" applyBorder="1" applyAlignment="1">
      <alignment/>
    </xf>
    <xf numFmtId="0" fontId="7" fillId="0" borderId="10" xfId="0" applyFont="1" applyBorder="1" applyAlignment="1">
      <alignment horizontal="center"/>
    </xf>
    <xf numFmtId="0" fontId="8" fillId="0" borderId="11" xfId="0" applyFont="1" applyBorder="1" applyAlignment="1">
      <alignment horizontal="center"/>
    </xf>
    <xf numFmtId="0" fontId="7"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9" fillId="0" borderId="14" xfId="0" applyFont="1" applyBorder="1" applyAlignment="1">
      <alignment horizontal="center"/>
    </xf>
    <xf numFmtId="0" fontId="10" fillId="0" borderId="14" xfId="0" applyFont="1" applyBorder="1" applyAlignment="1">
      <alignment/>
    </xf>
    <xf numFmtId="0" fontId="9" fillId="0" borderId="14" xfId="0" applyFont="1" applyBorder="1" applyAlignment="1">
      <alignment/>
    </xf>
    <xf numFmtId="0" fontId="10" fillId="0" borderId="14" xfId="0" applyFont="1" applyBorder="1" applyAlignment="1">
      <alignment horizontal="center"/>
    </xf>
    <xf numFmtId="164" fontId="9" fillId="0" borderId="14" xfId="42" applyNumberFormat="1" applyFont="1" applyBorder="1" applyAlignment="1">
      <alignment/>
    </xf>
    <xf numFmtId="164" fontId="11" fillId="0" borderId="14" xfId="42" applyNumberFormat="1" applyFont="1" applyBorder="1" applyAlignment="1">
      <alignment/>
    </xf>
    <xf numFmtId="164" fontId="10" fillId="0" borderId="14" xfId="42" applyNumberFormat="1" applyFont="1" applyBorder="1" applyAlignment="1">
      <alignment/>
    </xf>
    <xf numFmtId="0" fontId="10" fillId="0" borderId="15" xfId="0" applyFont="1" applyBorder="1" applyAlignment="1">
      <alignment/>
    </xf>
    <xf numFmtId="0" fontId="10" fillId="0" borderId="15" xfId="0" applyFont="1" applyBorder="1" applyAlignment="1">
      <alignment horizontal="center"/>
    </xf>
    <xf numFmtId="164" fontId="10" fillId="0" borderId="15" xfId="42" applyNumberFormat="1" applyFont="1" applyBorder="1" applyAlignment="1">
      <alignment/>
    </xf>
    <xf numFmtId="0" fontId="9" fillId="0" borderId="16" xfId="0" applyFont="1" applyBorder="1" applyAlignment="1">
      <alignment horizontal="center"/>
    </xf>
    <xf numFmtId="0" fontId="10" fillId="0" borderId="16" xfId="0" applyFont="1" applyBorder="1" applyAlignment="1">
      <alignment horizontal="center"/>
    </xf>
    <xf numFmtId="164" fontId="9" fillId="0" borderId="16" xfId="42" applyNumberFormat="1" applyFont="1" applyBorder="1" applyAlignment="1">
      <alignment/>
    </xf>
    <xf numFmtId="0" fontId="10" fillId="0" borderId="0" xfId="0" applyFont="1" applyAlignment="1">
      <alignment/>
    </xf>
    <xf numFmtId="164" fontId="3" fillId="0" borderId="0" xfId="0" applyNumberFormat="1" applyFont="1" applyAlignment="1">
      <alignment/>
    </xf>
    <xf numFmtId="0" fontId="9" fillId="0" borderId="12" xfId="0" applyFont="1" applyBorder="1" applyAlignment="1">
      <alignment horizontal="center"/>
    </xf>
    <xf numFmtId="0" fontId="10" fillId="0" borderId="13" xfId="0" applyFont="1" applyBorder="1" applyAlignment="1">
      <alignment/>
    </xf>
    <xf numFmtId="0" fontId="3" fillId="0" borderId="17" xfId="0" applyFont="1" applyBorder="1" applyAlignment="1">
      <alignment horizontal="right"/>
    </xf>
    <xf numFmtId="0" fontId="3" fillId="0" borderId="18" xfId="0" applyFont="1" applyBorder="1" applyAlignment="1">
      <alignment horizontal="left"/>
    </xf>
    <xf numFmtId="0" fontId="3" fillId="0" borderId="13"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14" xfId="0" applyFont="1" applyBorder="1" applyAlignment="1">
      <alignment/>
    </xf>
    <xf numFmtId="43" fontId="10" fillId="0" borderId="14" xfId="42" applyFont="1" applyBorder="1" applyAlignment="1">
      <alignment/>
    </xf>
    <xf numFmtId="0" fontId="10" fillId="0" borderId="16"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16" xfId="0" applyFont="1" applyBorder="1" applyAlignment="1">
      <alignment/>
    </xf>
    <xf numFmtId="0" fontId="9" fillId="0" borderId="0" xfId="0" applyFont="1" applyAlignment="1">
      <alignment/>
    </xf>
    <xf numFmtId="0" fontId="9" fillId="0" borderId="0" xfId="0" applyFont="1" applyAlignment="1">
      <alignment horizontal="right"/>
    </xf>
    <xf numFmtId="0" fontId="10" fillId="0" borderId="10" xfId="0" applyFont="1" applyBorder="1" applyAlignment="1">
      <alignment/>
    </xf>
    <xf numFmtId="0" fontId="10" fillId="0" borderId="10"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xf>
    <xf numFmtId="0" fontId="10" fillId="0" borderId="26" xfId="0" applyFont="1" applyBorder="1" applyAlignment="1">
      <alignment/>
    </xf>
    <xf numFmtId="0" fontId="9" fillId="0" borderId="26" xfId="0" applyFont="1" applyBorder="1" applyAlignment="1">
      <alignment horizontal="center"/>
    </xf>
    <xf numFmtId="0" fontId="10" fillId="0" borderId="11" xfId="0" applyFont="1" applyBorder="1" applyAlignment="1">
      <alignment/>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164" fontId="10" fillId="0" borderId="13" xfId="42" applyNumberFormat="1" applyFont="1" applyBorder="1" applyAlignment="1">
      <alignment/>
    </xf>
    <xf numFmtId="164" fontId="10" fillId="0" borderId="16" xfId="42" applyNumberFormat="1" applyFont="1" applyBorder="1" applyAlignment="1">
      <alignment/>
    </xf>
    <xf numFmtId="0" fontId="13" fillId="0" borderId="0" xfId="0" applyFont="1" applyAlignment="1">
      <alignment/>
    </xf>
    <xf numFmtId="0" fontId="9" fillId="0" borderId="0" xfId="0" applyFont="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164" fontId="3" fillId="0" borderId="14" xfId="42" applyNumberFormat="1" applyFont="1" applyBorder="1" applyAlignment="1">
      <alignment/>
    </xf>
    <xf numFmtId="0" fontId="13" fillId="0" borderId="14" xfId="0" applyFont="1" applyBorder="1" applyAlignment="1">
      <alignment/>
    </xf>
    <xf numFmtId="0" fontId="10" fillId="0" borderId="14" xfId="0" applyFont="1" applyBorder="1" applyAlignment="1" quotePrefix="1">
      <alignment horizontal="center"/>
    </xf>
    <xf numFmtId="164" fontId="13" fillId="0" borderId="14" xfId="42" applyNumberFormat="1" applyFont="1" applyBorder="1" applyAlignment="1">
      <alignment/>
    </xf>
    <xf numFmtId="0" fontId="11" fillId="0" borderId="14" xfId="0" applyFont="1" applyBorder="1" applyAlignment="1">
      <alignment/>
    </xf>
    <xf numFmtId="0" fontId="9" fillId="0" borderId="0" xfId="0" applyFont="1" applyAlignment="1">
      <alignment/>
    </xf>
    <xf numFmtId="0" fontId="11" fillId="0" borderId="0" xfId="0" applyFont="1" applyAlignment="1">
      <alignment/>
    </xf>
    <xf numFmtId="43" fontId="10" fillId="0" borderId="0" xfId="42" applyFont="1" applyAlignment="1">
      <alignment/>
    </xf>
    <xf numFmtId="0" fontId="11" fillId="0" borderId="0" xfId="0" applyFont="1" applyAlignment="1">
      <alignment/>
    </xf>
    <xf numFmtId="0" fontId="9" fillId="0" borderId="27" xfId="0" applyFont="1" applyBorder="1" applyAlignment="1">
      <alignment/>
    </xf>
    <xf numFmtId="0" fontId="9" fillId="0" borderId="28" xfId="0" applyFont="1" applyBorder="1" applyAlignment="1">
      <alignment/>
    </xf>
    <xf numFmtId="14" fontId="9" fillId="0" borderId="28" xfId="0" applyNumberFormat="1" applyFont="1" applyBorder="1" applyAlignment="1" quotePrefix="1">
      <alignment horizontal="center"/>
    </xf>
    <xf numFmtId="14" fontId="9" fillId="0" borderId="27" xfId="0" applyNumberFormat="1" applyFont="1" applyBorder="1" applyAlignment="1" quotePrefix="1">
      <alignment horizontal="center"/>
    </xf>
    <xf numFmtId="14" fontId="9" fillId="0" borderId="29" xfId="0" applyNumberFormat="1" applyFont="1" applyBorder="1" applyAlignment="1" quotePrefix="1">
      <alignment horizontal="center"/>
    </xf>
    <xf numFmtId="0" fontId="10" fillId="0" borderId="17" xfId="0" applyFont="1" applyBorder="1" applyAlignment="1">
      <alignment/>
    </xf>
    <xf numFmtId="0" fontId="10" fillId="0" borderId="30" xfId="0" applyFont="1" applyBorder="1" applyAlignment="1">
      <alignment/>
    </xf>
    <xf numFmtId="164" fontId="11" fillId="0" borderId="18" xfId="42" applyNumberFormat="1" applyFont="1" applyBorder="1" applyAlignment="1">
      <alignment/>
    </xf>
    <xf numFmtId="164" fontId="10" fillId="0" borderId="30" xfId="42" applyNumberFormat="1" applyFont="1" applyBorder="1" applyAlignment="1">
      <alignment/>
    </xf>
    <xf numFmtId="0" fontId="10" fillId="0" borderId="19" xfId="0" applyFont="1" applyBorder="1" applyAlignment="1">
      <alignment/>
    </xf>
    <xf numFmtId="0" fontId="10" fillId="0" borderId="31" xfId="0" applyFont="1" applyBorder="1" applyAlignment="1">
      <alignment/>
    </xf>
    <xf numFmtId="164" fontId="11" fillId="0" borderId="20" xfId="42" applyNumberFormat="1" applyFont="1" applyBorder="1" applyAlignment="1">
      <alignment/>
    </xf>
    <xf numFmtId="164" fontId="10" fillId="0" borderId="31" xfId="42" applyNumberFormat="1" applyFont="1" applyBorder="1" applyAlignment="1">
      <alignment/>
    </xf>
    <xf numFmtId="164" fontId="10" fillId="0" borderId="20" xfId="42" applyNumberFormat="1" applyFont="1" applyBorder="1" applyAlignment="1">
      <alignment/>
    </xf>
    <xf numFmtId="0" fontId="13" fillId="0" borderId="19" xfId="0" applyFont="1" applyBorder="1" applyAlignment="1">
      <alignment/>
    </xf>
    <xf numFmtId="0" fontId="10" fillId="0" borderId="19" xfId="0" applyFont="1" applyBorder="1" applyAlignment="1">
      <alignment horizontal="left"/>
    </xf>
    <xf numFmtId="0" fontId="9" fillId="0" borderId="21" xfId="0" applyFont="1" applyBorder="1" applyAlignment="1">
      <alignment horizontal="center"/>
    </xf>
    <xf numFmtId="0" fontId="9" fillId="0" borderId="32" xfId="0" applyFont="1" applyBorder="1" applyAlignment="1">
      <alignment horizontal="center"/>
    </xf>
    <xf numFmtId="164" fontId="9" fillId="0" borderId="22" xfId="42" applyNumberFormat="1" applyFont="1" applyBorder="1" applyAlignment="1">
      <alignment/>
    </xf>
    <xf numFmtId="164" fontId="9" fillId="0" borderId="32" xfId="42" applyNumberFormat="1" applyFont="1" applyBorder="1" applyAlignment="1">
      <alignment/>
    </xf>
    <xf numFmtId="0" fontId="9" fillId="0" borderId="0" xfId="0" applyFont="1" applyBorder="1" applyAlignment="1">
      <alignment horizontal="center"/>
    </xf>
    <xf numFmtId="164" fontId="9" fillId="0" borderId="0" xfId="42" applyNumberFormat="1" applyFont="1" applyBorder="1" applyAlignment="1">
      <alignment/>
    </xf>
    <xf numFmtId="0" fontId="9" fillId="0" borderId="0" xfId="0" applyFont="1" applyAlignment="1">
      <alignment horizontal="left"/>
    </xf>
    <xf numFmtId="164" fontId="9" fillId="0" borderId="0" xfId="42" applyNumberFormat="1" applyFont="1" applyAlignment="1">
      <alignment/>
    </xf>
    <xf numFmtId="0" fontId="9" fillId="0" borderId="27" xfId="0" applyFont="1" applyBorder="1" applyAlignment="1">
      <alignment horizontal="left"/>
    </xf>
    <xf numFmtId="0" fontId="9" fillId="0" borderId="28" xfId="0" applyFont="1" applyBorder="1" applyAlignment="1">
      <alignment horizontal="left"/>
    </xf>
    <xf numFmtId="0" fontId="10" fillId="0" borderId="17" xfId="0" applyFont="1" applyBorder="1" applyAlignment="1">
      <alignment horizontal="left"/>
    </xf>
    <xf numFmtId="164" fontId="10" fillId="0" borderId="14" xfId="42" applyNumberFormat="1" applyFont="1" applyBorder="1" applyAlignment="1">
      <alignment horizontal="left"/>
    </xf>
    <xf numFmtId="0" fontId="10" fillId="0" borderId="14" xfId="0" applyFont="1" applyBorder="1" applyAlignment="1">
      <alignment horizontal="left"/>
    </xf>
    <xf numFmtId="0" fontId="9" fillId="0" borderId="30" xfId="0" applyFont="1" applyBorder="1" applyAlignment="1">
      <alignment horizontal="left"/>
    </xf>
    <xf numFmtId="164" fontId="10" fillId="0" borderId="18" xfId="42" applyNumberFormat="1" applyFont="1" applyBorder="1" applyAlignment="1" quotePrefix="1">
      <alignment horizontal="center"/>
    </xf>
    <xf numFmtId="14" fontId="9" fillId="0" borderId="30" xfId="0" applyNumberFormat="1" applyFont="1" applyBorder="1" applyAlignment="1" quotePrefix="1">
      <alignment horizontal="center"/>
    </xf>
    <xf numFmtId="164" fontId="10" fillId="0" borderId="18" xfId="42" applyNumberFormat="1" applyFont="1" applyBorder="1" applyAlignment="1" quotePrefix="1">
      <alignment horizontal="left"/>
    </xf>
    <xf numFmtId="14" fontId="9" fillId="0" borderId="31" xfId="0" applyNumberFormat="1" applyFont="1" applyBorder="1" applyAlignment="1" quotePrefix="1">
      <alignment horizontal="center"/>
    </xf>
    <xf numFmtId="0" fontId="10" fillId="0" borderId="31" xfId="0" applyFont="1" applyBorder="1" applyAlignment="1">
      <alignment horizontal="left"/>
    </xf>
    <xf numFmtId="0" fontId="9" fillId="0" borderId="19" xfId="0" applyFont="1" applyBorder="1" applyAlignment="1">
      <alignment horizontal="center"/>
    </xf>
    <xf numFmtId="0" fontId="9" fillId="0" borderId="31" xfId="0" applyFont="1" applyBorder="1" applyAlignment="1">
      <alignment horizontal="center"/>
    </xf>
    <xf numFmtId="164" fontId="9" fillId="0" borderId="20" xfId="42" applyNumberFormat="1" applyFont="1" applyBorder="1" applyAlignment="1">
      <alignment/>
    </xf>
    <xf numFmtId="164" fontId="9" fillId="0" borderId="31" xfId="42" applyNumberFormat="1" applyFont="1" applyBorder="1" applyAlignment="1">
      <alignment/>
    </xf>
    <xf numFmtId="0" fontId="9" fillId="0" borderId="33" xfId="0" applyFont="1" applyBorder="1" applyAlignment="1">
      <alignment horizontal="center"/>
    </xf>
    <xf numFmtId="164" fontId="9" fillId="0" borderId="33" xfId="42" applyNumberFormat="1" applyFont="1" applyBorder="1" applyAlignment="1">
      <alignment/>
    </xf>
    <xf numFmtId="0" fontId="9" fillId="0" borderId="34" xfId="0" applyFont="1" applyBorder="1" applyAlignment="1">
      <alignment horizontal="center"/>
    </xf>
    <xf numFmtId="164" fontId="9" fillId="0" borderId="34" xfId="42" applyNumberFormat="1" applyFont="1" applyBorder="1" applyAlignment="1">
      <alignment/>
    </xf>
    <xf numFmtId="0" fontId="9" fillId="0" borderId="28" xfId="0" applyFont="1" applyBorder="1" applyAlignment="1">
      <alignment horizontal="center"/>
    </xf>
    <xf numFmtId="0" fontId="10" fillId="0" borderId="30" xfId="0" applyFont="1" applyBorder="1" applyAlignment="1">
      <alignment horizontal="center"/>
    </xf>
    <xf numFmtId="164" fontId="10" fillId="0" borderId="17" xfId="42" applyNumberFormat="1" applyFont="1" applyBorder="1" applyAlignment="1">
      <alignment/>
    </xf>
    <xf numFmtId="164" fontId="10" fillId="0" borderId="18" xfId="42" applyNumberFormat="1" applyFont="1" applyBorder="1" applyAlignment="1">
      <alignment/>
    </xf>
    <xf numFmtId="0" fontId="10" fillId="0" borderId="31" xfId="0" applyFont="1" applyBorder="1" applyAlignment="1">
      <alignment horizontal="center"/>
    </xf>
    <xf numFmtId="164" fontId="10" fillId="0" borderId="19" xfId="42" applyNumberFormat="1" applyFont="1" applyBorder="1" applyAlignment="1">
      <alignment/>
    </xf>
    <xf numFmtId="0" fontId="10" fillId="0" borderId="32" xfId="0" applyFont="1" applyBorder="1" applyAlignment="1">
      <alignment horizontal="center"/>
    </xf>
    <xf numFmtId="164" fontId="10" fillId="0" borderId="21" xfId="42" applyNumberFormat="1" applyFont="1" applyBorder="1" applyAlignment="1">
      <alignment/>
    </xf>
    <xf numFmtId="0" fontId="10" fillId="0" borderId="0" xfId="0" applyFont="1" applyBorder="1" applyAlignment="1">
      <alignment horizontal="center"/>
    </xf>
    <xf numFmtId="164" fontId="10" fillId="0" borderId="0" xfId="42" applyNumberFormat="1" applyFont="1" applyBorder="1" applyAlignment="1">
      <alignment/>
    </xf>
    <xf numFmtId="0" fontId="10" fillId="0" borderId="0" xfId="0" applyFont="1" applyAlignment="1">
      <alignment horizontal="left"/>
    </xf>
    <xf numFmtId="0" fontId="10" fillId="0" borderId="0" xfId="0" applyFont="1" applyAlignment="1">
      <alignment horizontal="center"/>
    </xf>
    <xf numFmtId="164" fontId="10" fillId="0" borderId="0" xfId="42" applyNumberFormat="1" applyFont="1" applyAlignment="1">
      <alignment/>
    </xf>
    <xf numFmtId="0" fontId="9" fillId="0" borderId="17" xfId="0" applyFont="1" applyBorder="1" applyAlignment="1">
      <alignment horizontal="left"/>
    </xf>
    <xf numFmtId="14" fontId="9" fillId="0" borderId="18" xfId="0" applyNumberFormat="1" applyFont="1" applyBorder="1" applyAlignment="1" quotePrefix="1">
      <alignment horizontal="center"/>
    </xf>
    <xf numFmtId="164" fontId="10" fillId="0" borderId="32" xfId="42" applyNumberFormat="1" applyFont="1" applyBorder="1" applyAlignment="1">
      <alignment/>
    </xf>
    <xf numFmtId="0" fontId="9" fillId="0" borderId="17" xfId="0" applyFont="1" applyBorder="1" applyAlignment="1">
      <alignment/>
    </xf>
    <xf numFmtId="0" fontId="9" fillId="0" borderId="30" xfId="0" applyFont="1" applyBorder="1" applyAlignment="1">
      <alignment/>
    </xf>
    <xf numFmtId="0" fontId="10" fillId="0" borderId="20" xfId="0" applyFont="1" applyBorder="1" applyAlignment="1">
      <alignment/>
    </xf>
    <xf numFmtId="0" fontId="9" fillId="0" borderId="19" xfId="0" applyFont="1" applyBorder="1" applyAlignment="1">
      <alignment/>
    </xf>
    <xf numFmtId="0" fontId="9" fillId="0" borderId="31" xfId="0" applyFont="1" applyBorder="1" applyAlignment="1">
      <alignment/>
    </xf>
    <xf numFmtId="14" fontId="9" fillId="0" borderId="20" xfId="0" applyNumberFormat="1" applyFont="1" applyBorder="1" applyAlignment="1" quotePrefix="1">
      <alignment horizontal="center"/>
    </xf>
    <xf numFmtId="0" fontId="10" fillId="0" borderId="32" xfId="0" applyFont="1" applyBorder="1" applyAlignment="1">
      <alignment/>
    </xf>
    <xf numFmtId="0" fontId="9" fillId="0" borderId="13" xfId="0" applyFont="1" applyBorder="1" applyAlignment="1">
      <alignment/>
    </xf>
    <xf numFmtId="0" fontId="9" fillId="0" borderId="0" xfId="0" applyFont="1" applyAlignment="1" quotePrefix="1">
      <alignment horizontal="center"/>
    </xf>
    <xf numFmtId="0" fontId="9" fillId="0" borderId="0" xfId="0" applyFont="1" applyBorder="1" applyAlignment="1">
      <alignment/>
    </xf>
    <xf numFmtId="0" fontId="10" fillId="0" borderId="0" xfId="0" applyFont="1" applyBorder="1" applyAlignment="1">
      <alignment/>
    </xf>
    <xf numFmtId="14" fontId="9" fillId="0" borderId="13" xfId="0" applyNumberFormat="1" applyFont="1" applyBorder="1" applyAlignment="1">
      <alignment horizontal="center"/>
    </xf>
    <xf numFmtId="14" fontId="9" fillId="0" borderId="18" xfId="0" applyNumberFormat="1" applyFont="1" applyBorder="1" applyAlignment="1">
      <alignment horizontal="center"/>
    </xf>
    <xf numFmtId="0" fontId="10" fillId="0" borderId="35" xfId="0" applyFont="1" applyBorder="1" applyAlignment="1">
      <alignment/>
    </xf>
    <xf numFmtId="0" fontId="10" fillId="0" borderId="36" xfId="0" applyFont="1" applyBorder="1" applyAlignment="1">
      <alignment/>
    </xf>
    <xf numFmtId="0" fontId="10" fillId="0" borderId="37" xfId="0" applyFont="1" applyBorder="1" applyAlignment="1">
      <alignment horizontal="right"/>
    </xf>
    <xf numFmtId="43" fontId="10" fillId="0" borderId="36" xfId="42" applyFont="1" applyBorder="1" applyAlignment="1">
      <alignment/>
    </xf>
    <xf numFmtId="0" fontId="10" fillId="0" borderId="38" xfId="0" applyFont="1" applyBorder="1" applyAlignment="1">
      <alignment/>
    </xf>
    <xf numFmtId="0" fontId="10" fillId="0" borderId="0" xfId="0" applyFont="1" applyBorder="1" applyAlignment="1">
      <alignment horizontal="left"/>
    </xf>
    <xf numFmtId="0" fontId="10" fillId="0" borderId="19" xfId="0" applyFont="1" applyBorder="1" applyAlignment="1">
      <alignment/>
    </xf>
    <xf numFmtId="164" fontId="9" fillId="0" borderId="30" xfId="42" applyNumberFormat="1" applyFont="1" applyBorder="1" applyAlignment="1">
      <alignment/>
    </xf>
    <xf numFmtId="0" fontId="10" fillId="0" borderId="18" xfId="0" applyFont="1" applyBorder="1" applyAlignment="1">
      <alignment/>
    </xf>
    <xf numFmtId="0" fontId="10" fillId="0" borderId="22" xfId="0" applyFont="1" applyBorder="1" applyAlignment="1">
      <alignment/>
    </xf>
    <xf numFmtId="0" fontId="10" fillId="0" borderId="39" xfId="0" applyFont="1" applyBorder="1" applyAlignment="1">
      <alignment/>
    </xf>
    <xf numFmtId="164" fontId="9" fillId="0" borderId="13" xfId="42" applyNumberFormat="1" applyFont="1" applyBorder="1" applyAlignment="1">
      <alignment/>
    </xf>
    <xf numFmtId="164" fontId="9" fillId="0" borderId="18" xfId="42" applyNumberFormat="1" applyFont="1" applyBorder="1" applyAlignment="1">
      <alignment/>
    </xf>
    <xf numFmtId="0" fontId="10" fillId="0" borderId="40" xfId="0" applyFont="1" applyBorder="1" applyAlignment="1">
      <alignment/>
    </xf>
    <xf numFmtId="0" fontId="10" fillId="0" borderId="41" xfId="0" applyFont="1" applyBorder="1" applyAlignment="1">
      <alignment/>
    </xf>
    <xf numFmtId="0" fontId="9" fillId="0" borderId="40" xfId="0" applyFont="1" applyBorder="1" applyAlignment="1">
      <alignment/>
    </xf>
    <xf numFmtId="164" fontId="9" fillId="0" borderId="15" xfId="42" applyNumberFormat="1" applyFont="1" applyBorder="1" applyAlignment="1">
      <alignment/>
    </xf>
    <xf numFmtId="10" fontId="10" fillId="0" borderId="14" xfId="0" applyNumberFormat="1" applyFont="1" applyBorder="1" applyAlignment="1">
      <alignment horizontal="left"/>
    </xf>
    <xf numFmtId="0" fontId="10" fillId="0" borderId="19" xfId="0" applyFont="1" applyFill="1" applyBorder="1" applyAlignment="1">
      <alignment/>
    </xf>
    <xf numFmtId="0" fontId="10" fillId="0" borderId="14" xfId="0" applyFont="1" applyFill="1" applyBorder="1" applyAlignment="1">
      <alignment/>
    </xf>
    <xf numFmtId="164" fontId="2" fillId="0" borderId="14" xfId="42" applyNumberFormat="1" applyFont="1" applyBorder="1" applyAlignment="1">
      <alignment/>
    </xf>
    <xf numFmtId="9" fontId="9" fillId="0" borderId="14" xfId="42" applyNumberFormat="1" applyFont="1" applyBorder="1" applyAlignment="1">
      <alignment horizontal="left"/>
    </xf>
    <xf numFmtId="0" fontId="10" fillId="0" borderId="21" xfId="0" applyFont="1" applyBorder="1" applyAlignment="1">
      <alignment/>
    </xf>
    <xf numFmtId="164" fontId="10" fillId="0" borderId="22" xfId="42" applyNumberFormat="1" applyFont="1" applyBorder="1" applyAlignment="1">
      <alignment/>
    </xf>
    <xf numFmtId="0" fontId="9" fillId="0" borderId="13" xfId="0" applyFont="1" applyBorder="1" applyAlignment="1">
      <alignment horizontal="center"/>
    </xf>
    <xf numFmtId="0" fontId="9" fillId="0" borderId="19" xfId="0" applyFont="1" applyBorder="1" applyAlignment="1">
      <alignment horizontal="left"/>
    </xf>
    <xf numFmtId="0" fontId="9" fillId="0" borderId="27" xfId="0" applyFont="1" applyBorder="1" applyAlignment="1">
      <alignment horizontal="center"/>
    </xf>
    <xf numFmtId="0" fontId="9" fillId="0" borderId="29"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9" fillId="0" borderId="0" xfId="0" applyFont="1" applyAlignment="1">
      <alignment horizontal="center"/>
    </xf>
    <xf numFmtId="0" fontId="12" fillId="0" borderId="0" xfId="0" applyFont="1" applyAlignment="1">
      <alignment horizontal="center"/>
    </xf>
    <xf numFmtId="0" fontId="9" fillId="0" borderId="39" xfId="0" applyFont="1" applyBorder="1" applyAlignment="1">
      <alignment horizontal="center"/>
    </xf>
    <xf numFmtId="0" fontId="9" fillId="0" borderId="23"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31"/>
  <sheetViews>
    <sheetView zoomScalePageLayoutView="0" workbookViewId="0" topLeftCell="A112">
      <selection activeCell="D122" sqref="D122"/>
    </sheetView>
  </sheetViews>
  <sheetFormatPr defaultColWidth="9.140625" defaultRowHeight="12.75"/>
  <cols>
    <col min="1" max="1" width="60.7109375" style="2" customWidth="1"/>
    <col min="2" max="3" width="9.140625" style="2" customWidth="1"/>
    <col min="4" max="5" width="25.7109375" style="2" customWidth="1"/>
    <col min="6" max="16384" width="9.140625" style="2" customWidth="1"/>
  </cols>
  <sheetData>
    <row r="1" spans="1:4" ht="12.75">
      <c r="A1" s="1" t="s">
        <v>0</v>
      </c>
      <c r="D1" s="3" t="s">
        <v>1</v>
      </c>
    </row>
    <row r="2" spans="1:4" ht="12.75">
      <c r="A2" s="1" t="s">
        <v>2</v>
      </c>
      <c r="D2" s="2" t="s">
        <v>3</v>
      </c>
    </row>
    <row r="3" spans="1:4" ht="12.75">
      <c r="A3" s="1" t="s">
        <v>4</v>
      </c>
      <c r="D3" s="2" t="s">
        <v>5</v>
      </c>
    </row>
    <row r="6" spans="1:5" ht="18.75">
      <c r="A6" s="168" t="s">
        <v>6</v>
      </c>
      <c r="B6" s="168"/>
      <c r="C6" s="168"/>
      <c r="D6" s="168"/>
      <c r="E6" s="168"/>
    </row>
    <row r="7" spans="1:5" ht="18.75">
      <c r="A7" s="168" t="s">
        <v>7</v>
      </c>
      <c r="B7" s="168"/>
      <c r="C7" s="168"/>
      <c r="D7" s="168"/>
      <c r="E7" s="168"/>
    </row>
    <row r="8" spans="1:5" ht="15.75">
      <c r="A8" s="169" t="s">
        <v>492</v>
      </c>
      <c r="B8" s="169"/>
      <c r="C8" s="169"/>
      <c r="D8" s="169"/>
      <c r="E8" s="169"/>
    </row>
    <row r="9" ht="12.75">
      <c r="E9" s="4" t="s">
        <v>8</v>
      </c>
    </row>
    <row r="10" spans="1:5" ht="15.75">
      <c r="A10" s="5"/>
      <c r="B10" s="5"/>
      <c r="C10" s="6" t="s">
        <v>9</v>
      </c>
      <c r="D10" s="5"/>
      <c r="E10" s="5"/>
    </row>
    <row r="11" spans="1:5" ht="15.75">
      <c r="A11" s="7" t="s">
        <v>10</v>
      </c>
      <c r="B11" s="8" t="s">
        <v>11</v>
      </c>
      <c r="C11" s="8" t="s">
        <v>12</v>
      </c>
      <c r="D11" s="7" t="s">
        <v>13</v>
      </c>
      <c r="E11" s="7" t="s">
        <v>14</v>
      </c>
    </row>
    <row r="12" spans="1:5" ht="12.75">
      <c r="A12" s="9">
        <v>1</v>
      </c>
      <c r="B12" s="9">
        <v>2</v>
      </c>
      <c r="C12" s="9">
        <v>3</v>
      </c>
      <c r="D12" s="9">
        <v>4</v>
      </c>
      <c r="E12" s="9">
        <v>5</v>
      </c>
    </row>
    <row r="13" spans="1:5" ht="12.75">
      <c r="A13" s="10"/>
      <c r="B13" s="10"/>
      <c r="C13" s="10"/>
      <c r="D13" s="10"/>
      <c r="E13" s="10"/>
    </row>
    <row r="14" spans="1:5" ht="15">
      <c r="A14" s="11" t="s">
        <v>15</v>
      </c>
      <c r="B14" s="12"/>
      <c r="C14" s="12"/>
      <c r="D14" s="12"/>
      <c r="E14" s="12"/>
    </row>
    <row r="15" spans="1:5" ht="15">
      <c r="A15" s="13" t="s">
        <v>16</v>
      </c>
      <c r="B15" s="11">
        <v>100</v>
      </c>
      <c r="C15" s="14"/>
      <c r="D15" s="15">
        <f>D16+D19+D22+D29+D32</f>
        <v>198968789620</v>
      </c>
      <c r="E15" s="15">
        <f>E16+E19+E22+E29+E32</f>
        <v>182590245174</v>
      </c>
    </row>
    <row r="16" spans="1:5" ht="15">
      <c r="A16" s="13" t="s">
        <v>17</v>
      </c>
      <c r="B16" s="11">
        <v>110</v>
      </c>
      <c r="C16" s="14"/>
      <c r="D16" s="16">
        <f>SUM(D17:D18)</f>
        <v>21849905743</v>
      </c>
      <c r="E16" s="16">
        <f>SUM(E17:E18)</f>
        <v>10537586757</v>
      </c>
    </row>
    <row r="17" spans="1:5" ht="15">
      <c r="A17" s="12" t="s">
        <v>18</v>
      </c>
      <c r="B17" s="14">
        <v>111</v>
      </c>
      <c r="C17" s="14" t="s">
        <v>19</v>
      </c>
      <c r="D17" s="17">
        <v>19849905743</v>
      </c>
      <c r="E17" s="17">
        <v>10537586757</v>
      </c>
    </row>
    <row r="18" spans="1:5" ht="15">
      <c r="A18" s="12" t="s">
        <v>20</v>
      </c>
      <c r="B18" s="14">
        <v>112</v>
      </c>
      <c r="C18" s="14"/>
      <c r="D18" s="17">
        <v>2000000000</v>
      </c>
      <c r="E18" s="17"/>
    </row>
    <row r="19" spans="1:5" ht="15">
      <c r="A19" s="13" t="s">
        <v>21</v>
      </c>
      <c r="B19" s="11">
        <v>120</v>
      </c>
      <c r="C19" s="14" t="s">
        <v>22</v>
      </c>
      <c r="D19" s="16">
        <f>SUM(D20:D21)</f>
        <v>47000000000</v>
      </c>
      <c r="E19" s="16">
        <f>SUM(E20:E21)</f>
        <v>70980511000</v>
      </c>
    </row>
    <row r="20" spans="1:5" ht="15">
      <c r="A20" s="12" t="s">
        <v>23</v>
      </c>
      <c r="B20" s="14">
        <v>121</v>
      </c>
      <c r="C20" s="14"/>
      <c r="D20" s="17">
        <v>47000000000</v>
      </c>
      <c r="E20" s="17">
        <v>71475660920</v>
      </c>
    </row>
    <row r="21" spans="1:5" ht="15">
      <c r="A21" s="12" t="s">
        <v>24</v>
      </c>
      <c r="B21" s="14">
        <v>129</v>
      </c>
      <c r="C21" s="14"/>
      <c r="D21" s="17"/>
      <c r="E21" s="17">
        <v>-495149920</v>
      </c>
    </row>
    <row r="22" spans="1:5" ht="15">
      <c r="A22" s="13" t="s">
        <v>25</v>
      </c>
      <c r="B22" s="11">
        <v>130</v>
      </c>
      <c r="C22" s="14"/>
      <c r="D22" s="16">
        <f>SUM(D23:D28)</f>
        <v>122280868190</v>
      </c>
      <c r="E22" s="16">
        <f>SUM(E23:E28)</f>
        <v>93078524849</v>
      </c>
    </row>
    <row r="23" spans="1:5" ht="15">
      <c r="A23" s="12" t="s">
        <v>26</v>
      </c>
      <c r="B23" s="14">
        <v>131</v>
      </c>
      <c r="C23" s="14"/>
      <c r="D23" s="17">
        <v>56678323148</v>
      </c>
      <c r="E23" s="17">
        <v>38193298455</v>
      </c>
    </row>
    <row r="24" spans="1:5" ht="15">
      <c r="A24" s="12" t="s">
        <v>27</v>
      </c>
      <c r="B24" s="14">
        <v>132</v>
      </c>
      <c r="C24" s="14"/>
      <c r="D24" s="17">
        <v>65761260142</v>
      </c>
      <c r="E24" s="17">
        <v>54620267057</v>
      </c>
    </row>
    <row r="25" spans="1:5" ht="15">
      <c r="A25" s="12" t="s">
        <v>28</v>
      </c>
      <c r="B25" s="14">
        <v>133</v>
      </c>
      <c r="C25" s="14"/>
      <c r="D25" s="17"/>
      <c r="E25" s="17"/>
    </row>
    <row r="26" spans="1:5" ht="15">
      <c r="A26" s="12" t="s">
        <v>29</v>
      </c>
      <c r="B26" s="14">
        <v>134</v>
      </c>
      <c r="C26" s="14"/>
      <c r="D26" s="17"/>
      <c r="E26" s="17"/>
    </row>
    <row r="27" spans="1:5" ht="15">
      <c r="A27" s="12" t="s">
        <v>30</v>
      </c>
      <c r="B27" s="14">
        <v>135</v>
      </c>
      <c r="C27" s="14" t="s">
        <v>31</v>
      </c>
      <c r="D27" s="17">
        <v>1641099900</v>
      </c>
      <c r="E27" s="17">
        <v>2166647695</v>
      </c>
    </row>
    <row r="28" spans="1:5" ht="15">
      <c r="A28" s="12" t="s">
        <v>32</v>
      </c>
      <c r="B28" s="14">
        <v>139</v>
      </c>
      <c r="C28" s="14"/>
      <c r="D28" s="17">
        <v>-1799815000</v>
      </c>
      <c r="E28" s="17">
        <v>-1901688358</v>
      </c>
    </row>
    <row r="29" spans="1:5" ht="15">
      <c r="A29" s="13" t="s">
        <v>33</v>
      </c>
      <c r="B29" s="11">
        <v>140</v>
      </c>
      <c r="C29" s="14"/>
      <c r="D29" s="16">
        <f>SUM(D30:D31)</f>
        <v>7649182</v>
      </c>
      <c r="E29" s="16">
        <f>SUM(E30:E31)</f>
        <v>10802181</v>
      </c>
    </row>
    <row r="30" spans="1:5" ht="15">
      <c r="A30" s="12" t="s">
        <v>34</v>
      </c>
      <c r="B30" s="14">
        <v>141</v>
      </c>
      <c r="C30" s="14"/>
      <c r="D30" s="17">
        <v>7649182</v>
      </c>
      <c r="E30" s="17">
        <v>10802181</v>
      </c>
    </row>
    <row r="31" spans="1:5" ht="15">
      <c r="A31" s="12" t="s">
        <v>35</v>
      </c>
      <c r="B31" s="14">
        <v>149</v>
      </c>
      <c r="C31" s="14"/>
      <c r="D31" s="17"/>
      <c r="E31" s="17"/>
    </row>
    <row r="32" spans="1:5" ht="15">
      <c r="A32" s="13" t="s">
        <v>36</v>
      </c>
      <c r="B32" s="11">
        <v>150</v>
      </c>
      <c r="C32" s="14"/>
      <c r="D32" s="16">
        <f>SUM(D33:D36)</f>
        <v>7830366505</v>
      </c>
      <c r="E32" s="16">
        <f>SUM(E33:E36)</f>
        <v>7982820387</v>
      </c>
    </row>
    <row r="33" spans="1:5" ht="15">
      <c r="A33" s="12" t="s">
        <v>37</v>
      </c>
      <c r="B33" s="14">
        <v>151</v>
      </c>
      <c r="C33" s="14"/>
      <c r="D33" s="17"/>
      <c r="E33" s="17"/>
    </row>
    <row r="34" spans="1:5" ht="15">
      <c r="A34" s="12" t="s">
        <v>38</v>
      </c>
      <c r="B34" s="14">
        <v>152</v>
      </c>
      <c r="C34" s="14"/>
      <c r="D34" s="17">
        <v>1450668535</v>
      </c>
      <c r="E34" s="17">
        <v>1716122417</v>
      </c>
    </row>
    <row r="35" spans="1:5" ht="15">
      <c r="A35" s="12" t="s">
        <v>39</v>
      </c>
      <c r="B35" s="14">
        <v>154</v>
      </c>
      <c r="C35" s="14"/>
      <c r="D35" s="17"/>
      <c r="E35" s="17"/>
    </row>
    <row r="36" spans="1:5" ht="15">
      <c r="A36" s="12" t="s">
        <v>40</v>
      </c>
      <c r="B36" s="14">
        <v>158</v>
      </c>
      <c r="C36" s="14"/>
      <c r="D36" s="17">
        <v>6379697970</v>
      </c>
      <c r="E36" s="17">
        <v>6266697970</v>
      </c>
    </row>
    <row r="37" spans="1:5" ht="15">
      <c r="A37" s="13" t="s">
        <v>41</v>
      </c>
      <c r="B37" s="11">
        <v>200</v>
      </c>
      <c r="C37" s="14"/>
      <c r="D37" s="15">
        <f>D38+D44+D55+D58+D63</f>
        <v>120418125170</v>
      </c>
      <c r="E37" s="15">
        <f>E38+E44+E55+E58+E63</f>
        <v>116892568147</v>
      </c>
    </row>
    <row r="38" spans="1:5" ht="15">
      <c r="A38" s="13" t="s">
        <v>42</v>
      </c>
      <c r="B38" s="11">
        <v>210</v>
      </c>
      <c r="C38" s="14"/>
      <c r="D38" s="15">
        <f>SUM(D39:D43)</f>
        <v>0</v>
      </c>
      <c r="E38" s="15">
        <f>SUM(E39:E43)</f>
        <v>0</v>
      </c>
    </row>
    <row r="39" spans="1:5" ht="15">
      <c r="A39" s="12" t="s">
        <v>43</v>
      </c>
      <c r="B39" s="14">
        <v>211</v>
      </c>
      <c r="C39" s="14"/>
      <c r="D39" s="17"/>
      <c r="E39" s="17"/>
    </row>
    <row r="40" spans="1:5" ht="15">
      <c r="A40" s="12" t="s">
        <v>44</v>
      </c>
      <c r="B40" s="14">
        <v>212</v>
      </c>
      <c r="C40" s="14"/>
      <c r="D40" s="17"/>
      <c r="E40" s="17"/>
    </row>
    <row r="41" spans="1:5" ht="15">
      <c r="A41" s="12" t="s">
        <v>45</v>
      </c>
      <c r="B41" s="14">
        <v>213</v>
      </c>
      <c r="C41" s="14" t="s">
        <v>46</v>
      </c>
      <c r="D41" s="17"/>
      <c r="E41" s="17"/>
    </row>
    <row r="42" spans="1:5" ht="15">
      <c r="A42" s="12" t="s">
        <v>47</v>
      </c>
      <c r="B42" s="14">
        <v>218</v>
      </c>
      <c r="C42" s="14" t="s">
        <v>48</v>
      </c>
      <c r="D42" s="17"/>
      <c r="E42" s="17"/>
    </row>
    <row r="43" spans="1:5" ht="15">
      <c r="A43" s="12" t="s">
        <v>49</v>
      </c>
      <c r="B43" s="14">
        <v>219</v>
      </c>
      <c r="C43" s="14"/>
      <c r="D43" s="17"/>
      <c r="E43" s="17"/>
    </row>
    <row r="44" spans="1:5" ht="15">
      <c r="A44" s="13" t="s">
        <v>50</v>
      </c>
      <c r="B44" s="11">
        <v>220</v>
      </c>
      <c r="C44" s="14"/>
      <c r="D44" s="16">
        <f>D45+D48+D51+D54</f>
        <v>119897518101</v>
      </c>
      <c r="E44" s="16">
        <f>E45+E48+E51+E54</f>
        <v>116759906310</v>
      </c>
    </row>
    <row r="45" spans="1:5" ht="15">
      <c r="A45" s="12" t="s">
        <v>51</v>
      </c>
      <c r="B45" s="14">
        <v>221</v>
      </c>
      <c r="C45" s="14" t="s">
        <v>52</v>
      </c>
      <c r="D45" s="17">
        <f>SUM(D46:D47)</f>
        <v>6355813128</v>
      </c>
      <c r="E45" s="17">
        <f>SUM(E46:E47)</f>
        <v>4420972702</v>
      </c>
    </row>
    <row r="46" spans="1:5" ht="15">
      <c r="A46" s="12" t="s">
        <v>53</v>
      </c>
      <c r="B46" s="14">
        <v>222</v>
      </c>
      <c r="C46" s="14"/>
      <c r="D46" s="17">
        <v>35433813213</v>
      </c>
      <c r="E46" s="17">
        <v>33314813213</v>
      </c>
    </row>
    <row r="47" spans="1:5" ht="15">
      <c r="A47" s="12" t="s">
        <v>54</v>
      </c>
      <c r="B47" s="14">
        <v>223</v>
      </c>
      <c r="C47" s="14"/>
      <c r="D47" s="17">
        <v>-29078000085</v>
      </c>
      <c r="E47" s="17">
        <v>-28893840511</v>
      </c>
    </row>
    <row r="48" spans="1:5" ht="15">
      <c r="A48" s="12" t="s">
        <v>55</v>
      </c>
      <c r="B48" s="14">
        <v>224</v>
      </c>
      <c r="C48" s="14" t="s">
        <v>56</v>
      </c>
      <c r="D48" s="17">
        <f>D49+D50</f>
        <v>0</v>
      </c>
      <c r="E48" s="17">
        <f>E49+E50</f>
        <v>0</v>
      </c>
    </row>
    <row r="49" spans="1:5" ht="15">
      <c r="A49" s="12" t="s">
        <v>53</v>
      </c>
      <c r="B49" s="14">
        <v>225</v>
      </c>
      <c r="C49" s="14"/>
      <c r="D49" s="17"/>
      <c r="E49" s="17"/>
    </row>
    <row r="50" spans="1:5" ht="15">
      <c r="A50" s="12" t="s">
        <v>54</v>
      </c>
      <c r="B50" s="14">
        <v>226</v>
      </c>
      <c r="C50" s="14"/>
      <c r="D50" s="17"/>
      <c r="E50" s="17"/>
    </row>
    <row r="51" spans="1:5" ht="15">
      <c r="A51" s="12" t="s">
        <v>57</v>
      </c>
      <c r="B51" s="14">
        <v>227</v>
      </c>
      <c r="C51" s="14" t="s">
        <v>58</v>
      </c>
      <c r="D51" s="17">
        <f>D52+D53</f>
        <v>5250000</v>
      </c>
      <c r="E51" s="17">
        <f>E52+E53</f>
        <v>10500000</v>
      </c>
    </row>
    <row r="52" spans="1:5" ht="15">
      <c r="A52" s="12" t="s">
        <v>53</v>
      </c>
      <c r="B52" s="14">
        <v>228</v>
      </c>
      <c r="C52" s="14"/>
      <c r="D52" s="17">
        <v>63000000</v>
      </c>
      <c r="E52" s="17">
        <v>63000000</v>
      </c>
    </row>
    <row r="53" spans="1:5" ht="15">
      <c r="A53" s="12" t="s">
        <v>54</v>
      </c>
      <c r="B53" s="14">
        <v>229</v>
      </c>
      <c r="C53" s="14"/>
      <c r="D53" s="17">
        <v>-57750000</v>
      </c>
      <c r="E53" s="17">
        <v>-52500000</v>
      </c>
    </row>
    <row r="54" spans="1:5" ht="15">
      <c r="A54" s="12" t="s">
        <v>59</v>
      </c>
      <c r="B54" s="14">
        <v>230</v>
      </c>
      <c r="C54" s="14" t="s">
        <v>60</v>
      </c>
      <c r="D54" s="17">
        <v>113536454973</v>
      </c>
      <c r="E54" s="17">
        <v>112328433608</v>
      </c>
    </row>
    <row r="55" spans="1:5" ht="15">
      <c r="A55" s="13" t="s">
        <v>61</v>
      </c>
      <c r="B55" s="11">
        <v>240</v>
      </c>
      <c r="C55" s="14" t="s">
        <v>62</v>
      </c>
      <c r="D55" s="17"/>
      <c r="E55" s="17">
        <f>E56-E57</f>
        <v>0</v>
      </c>
    </row>
    <row r="56" spans="1:5" ht="15">
      <c r="A56" s="12" t="s">
        <v>63</v>
      </c>
      <c r="B56" s="14">
        <v>241</v>
      </c>
      <c r="C56" s="14"/>
      <c r="D56" s="17"/>
      <c r="E56" s="17"/>
    </row>
    <row r="57" spans="1:5" ht="15">
      <c r="A57" s="12" t="s">
        <v>64</v>
      </c>
      <c r="B57" s="14">
        <v>242</v>
      </c>
      <c r="C57" s="14"/>
      <c r="D57" s="17"/>
      <c r="E57" s="17"/>
    </row>
    <row r="58" spans="1:5" ht="15">
      <c r="A58" s="13" t="s">
        <v>65</v>
      </c>
      <c r="B58" s="11">
        <v>250</v>
      </c>
      <c r="C58" s="14"/>
      <c r="D58" s="16">
        <f>SUM(D59:D62)</f>
        <v>0</v>
      </c>
      <c r="E58" s="16">
        <f>SUM(E59:E62)</f>
        <v>0</v>
      </c>
    </row>
    <row r="59" spans="1:5" ht="15">
      <c r="A59" s="12" t="s">
        <v>66</v>
      </c>
      <c r="B59" s="14">
        <v>251</v>
      </c>
      <c r="C59" s="14"/>
      <c r="D59" s="17"/>
      <c r="E59" s="17"/>
    </row>
    <row r="60" spans="1:5" ht="15">
      <c r="A60" s="12" t="s">
        <v>67</v>
      </c>
      <c r="B60" s="14">
        <v>252</v>
      </c>
      <c r="C60" s="14"/>
      <c r="D60" s="17"/>
      <c r="E60" s="17"/>
    </row>
    <row r="61" spans="1:5" ht="15">
      <c r="A61" s="12" t="s">
        <v>68</v>
      </c>
      <c r="B61" s="14">
        <v>258</v>
      </c>
      <c r="C61" s="14" t="s">
        <v>69</v>
      </c>
      <c r="D61" s="17"/>
      <c r="E61" s="17"/>
    </row>
    <row r="62" spans="1:5" ht="15">
      <c r="A62" s="12" t="s">
        <v>70</v>
      </c>
      <c r="B62" s="14">
        <v>259</v>
      </c>
      <c r="C62" s="14"/>
      <c r="D62" s="17"/>
      <c r="E62" s="17"/>
    </row>
    <row r="63" spans="1:5" ht="15">
      <c r="A63" s="13" t="s">
        <v>71</v>
      </c>
      <c r="B63" s="11">
        <v>260</v>
      </c>
      <c r="C63" s="14"/>
      <c r="D63" s="16">
        <f>SUM(D64:D66)</f>
        <v>520607069</v>
      </c>
      <c r="E63" s="16">
        <f>SUM(E64:E66)</f>
        <v>132661837</v>
      </c>
    </row>
    <row r="64" spans="1:5" ht="15">
      <c r="A64" s="12" t="s">
        <v>72</v>
      </c>
      <c r="B64" s="14">
        <v>261</v>
      </c>
      <c r="C64" s="14" t="s">
        <v>73</v>
      </c>
      <c r="D64" s="17">
        <v>483552438</v>
      </c>
      <c r="E64" s="17">
        <v>121007206</v>
      </c>
    </row>
    <row r="65" spans="1:5" ht="15">
      <c r="A65" s="12" t="s">
        <v>74</v>
      </c>
      <c r="B65" s="14">
        <v>262</v>
      </c>
      <c r="C65" s="14" t="s">
        <v>75</v>
      </c>
      <c r="D65" s="17">
        <v>11654631</v>
      </c>
      <c r="E65" s="17">
        <v>11654631</v>
      </c>
    </row>
    <row r="66" spans="1:5" ht="15">
      <c r="A66" s="12" t="s">
        <v>76</v>
      </c>
      <c r="B66" s="14">
        <v>268</v>
      </c>
      <c r="C66" s="14"/>
      <c r="D66" s="17">
        <v>25400000</v>
      </c>
      <c r="E66" s="17"/>
    </row>
    <row r="67" spans="1:5" ht="15">
      <c r="A67" s="11" t="s">
        <v>77</v>
      </c>
      <c r="B67" s="11">
        <v>270</v>
      </c>
      <c r="C67" s="14"/>
      <c r="D67" s="15">
        <f>D15+D37</f>
        <v>319386914790</v>
      </c>
      <c r="E67" s="15">
        <f>E15+E37</f>
        <v>299482813321</v>
      </c>
    </row>
    <row r="68" spans="1:5" ht="15">
      <c r="A68" s="11"/>
      <c r="B68" s="11"/>
      <c r="C68" s="14"/>
      <c r="D68" s="17"/>
      <c r="E68" s="17"/>
    </row>
    <row r="69" spans="1:5" ht="15">
      <c r="A69" s="11" t="s">
        <v>78</v>
      </c>
      <c r="B69" s="12"/>
      <c r="C69" s="12"/>
      <c r="D69" s="17"/>
      <c r="E69" s="17"/>
    </row>
    <row r="70" spans="1:5" ht="15">
      <c r="A70" s="13" t="s">
        <v>79</v>
      </c>
      <c r="B70" s="11">
        <v>300</v>
      </c>
      <c r="C70" s="14"/>
      <c r="D70" s="15">
        <f>D71+D83</f>
        <v>162003785924</v>
      </c>
      <c r="E70" s="15">
        <f>E71+E83</f>
        <v>138929965384</v>
      </c>
    </row>
    <row r="71" spans="1:5" ht="15">
      <c r="A71" s="13" t="s">
        <v>80</v>
      </c>
      <c r="B71" s="11">
        <v>310</v>
      </c>
      <c r="C71" s="14"/>
      <c r="D71" s="16">
        <f>SUM(D72:D82)</f>
        <v>162003785924</v>
      </c>
      <c r="E71" s="16">
        <f>SUM(E72:E82)</f>
        <v>138929965384</v>
      </c>
    </row>
    <row r="72" spans="1:5" ht="15">
      <c r="A72" s="12" t="s">
        <v>81</v>
      </c>
      <c r="B72" s="14">
        <v>311</v>
      </c>
      <c r="C72" s="14" t="s">
        <v>82</v>
      </c>
      <c r="D72" s="17">
        <v>130205615499</v>
      </c>
      <c r="E72" s="17">
        <v>121111824658</v>
      </c>
    </row>
    <row r="73" spans="1:5" ht="15">
      <c r="A73" s="12" t="s">
        <v>83</v>
      </c>
      <c r="B73" s="14">
        <v>312</v>
      </c>
      <c r="C73" s="14"/>
      <c r="D73" s="17">
        <v>481313973</v>
      </c>
      <c r="E73" s="17">
        <v>226264554</v>
      </c>
    </row>
    <row r="74" spans="1:5" ht="15">
      <c r="A74" s="12" t="s">
        <v>84</v>
      </c>
      <c r="B74" s="14">
        <v>313</v>
      </c>
      <c r="C74" s="14"/>
      <c r="D74" s="17">
        <v>54100000</v>
      </c>
      <c r="E74" s="17">
        <v>3368665734</v>
      </c>
    </row>
    <row r="75" spans="1:5" ht="15">
      <c r="A75" s="12" t="s">
        <v>85</v>
      </c>
      <c r="B75" s="14">
        <v>314</v>
      </c>
      <c r="C75" s="14" t="s">
        <v>86</v>
      </c>
      <c r="D75" s="17">
        <v>3468913900</v>
      </c>
      <c r="E75" s="17">
        <v>3181051196</v>
      </c>
    </row>
    <row r="76" spans="1:5" ht="15">
      <c r="A76" s="12" t="s">
        <v>87</v>
      </c>
      <c r="B76" s="14">
        <v>315</v>
      </c>
      <c r="C76" s="14"/>
      <c r="D76" s="17"/>
      <c r="E76" s="17">
        <v>1600000000</v>
      </c>
    </row>
    <row r="77" spans="1:5" ht="15">
      <c r="A77" s="12" t="s">
        <v>88</v>
      </c>
      <c r="B77" s="14">
        <v>316</v>
      </c>
      <c r="C77" s="14" t="s">
        <v>89</v>
      </c>
      <c r="D77" s="17"/>
      <c r="E77" s="17">
        <v>219809861</v>
      </c>
    </row>
    <row r="78" spans="1:5" ht="15">
      <c r="A78" s="12" t="s">
        <v>90</v>
      </c>
      <c r="B78" s="14">
        <v>317</v>
      </c>
      <c r="C78" s="14"/>
      <c r="D78" s="17"/>
      <c r="E78" s="17"/>
    </row>
    <row r="79" spans="1:5" ht="15">
      <c r="A79" s="12" t="s">
        <v>91</v>
      </c>
      <c r="B79" s="14">
        <v>318</v>
      </c>
      <c r="C79" s="14"/>
      <c r="D79" s="17"/>
      <c r="E79" s="17"/>
    </row>
    <row r="80" spans="1:5" ht="15">
      <c r="A80" s="12" t="s">
        <v>92</v>
      </c>
      <c r="B80" s="14">
        <v>319</v>
      </c>
      <c r="C80" s="14" t="s">
        <v>93</v>
      </c>
      <c r="D80" s="17">
        <v>27152221115</v>
      </c>
      <c r="E80" s="17">
        <v>8979659886</v>
      </c>
    </row>
    <row r="81" spans="1:5" ht="15">
      <c r="A81" s="12" t="s">
        <v>94</v>
      </c>
      <c r="B81" s="14">
        <v>320</v>
      </c>
      <c r="C81" s="14"/>
      <c r="D81" s="17"/>
      <c r="E81" s="17"/>
    </row>
    <row r="82" spans="1:5" ht="15">
      <c r="A82" s="12" t="s">
        <v>95</v>
      </c>
      <c r="B82" s="14">
        <v>323</v>
      </c>
      <c r="C82" s="14"/>
      <c r="D82" s="17">
        <v>641621437</v>
      </c>
      <c r="E82" s="17">
        <v>242689495</v>
      </c>
    </row>
    <row r="83" spans="1:5" ht="15">
      <c r="A83" s="12" t="s">
        <v>96</v>
      </c>
      <c r="B83" s="11">
        <v>330</v>
      </c>
      <c r="C83" s="14"/>
      <c r="D83" s="16">
        <f>SUM(D84:D92)</f>
        <v>0</v>
      </c>
      <c r="E83" s="16">
        <f>SUM(E84:E92)</f>
        <v>0</v>
      </c>
    </row>
    <row r="84" spans="1:5" ht="15">
      <c r="A84" s="12" t="s">
        <v>97</v>
      </c>
      <c r="B84" s="14">
        <v>331</v>
      </c>
      <c r="C84" s="14"/>
      <c r="D84" s="17"/>
      <c r="E84" s="17"/>
    </row>
    <row r="85" spans="1:5" ht="15">
      <c r="A85" s="12" t="s">
        <v>98</v>
      </c>
      <c r="B85" s="14">
        <v>332</v>
      </c>
      <c r="C85" s="14" t="s">
        <v>99</v>
      </c>
      <c r="D85" s="17"/>
      <c r="E85" s="17"/>
    </row>
    <row r="86" spans="1:5" ht="15">
      <c r="A86" s="12" t="s">
        <v>100</v>
      </c>
      <c r="B86" s="14">
        <v>333</v>
      </c>
      <c r="C86" s="14"/>
      <c r="D86" s="17"/>
      <c r="E86" s="17"/>
    </row>
    <row r="87" spans="1:5" ht="15">
      <c r="A87" s="12" t="s">
        <v>101</v>
      </c>
      <c r="B87" s="14">
        <v>334</v>
      </c>
      <c r="C87" s="14" t="s">
        <v>102</v>
      </c>
      <c r="D87" s="17"/>
      <c r="E87" s="17"/>
    </row>
    <row r="88" spans="1:5" ht="15">
      <c r="A88" s="12" t="s">
        <v>103</v>
      </c>
      <c r="B88" s="14">
        <v>335</v>
      </c>
      <c r="C88" s="14" t="s">
        <v>75</v>
      </c>
      <c r="D88" s="17"/>
      <c r="E88" s="17"/>
    </row>
    <row r="89" spans="1:5" ht="15">
      <c r="A89" s="12" t="s">
        <v>104</v>
      </c>
      <c r="B89" s="14">
        <v>336</v>
      </c>
      <c r="C89" s="14"/>
      <c r="D89" s="17"/>
      <c r="E89" s="17"/>
    </row>
    <row r="90" spans="1:5" ht="15">
      <c r="A90" s="12" t="s">
        <v>105</v>
      </c>
      <c r="B90" s="14">
        <v>337</v>
      </c>
      <c r="C90" s="14"/>
      <c r="D90" s="17"/>
      <c r="E90" s="17"/>
    </row>
    <row r="91" spans="1:5" ht="15">
      <c r="A91" s="12" t="s">
        <v>106</v>
      </c>
      <c r="B91" s="14">
        <v>338</v>
      </c>
      <c r="C91" s="14"/>
      <c r="D91" s="17"/>
      <c r="E91" s="17"/>
    </row>
    <row r="92" spans="1:5" ht="15">
      <c r="A92" s="12" t="s">
        <v>107</v>
      </c>
      <c r="B92" s="14">
        <v>339</v>
      </c>
      <c r="C92" s="14"/>
      <c r="D92" s="17"/>
      <c r="E92" s="17"/>
    </row>
    <row r="93" spans="1:5" ht="15">
      <c r="A93" s="13" t="s">
        <v>108</v>
      </c>
      <c r="B93" s="11">
        <v>400</v>
      </c>
      <c r="C93" s="14"/>
      <c r="D93" s="15">
        <f>D94+D107</f>
        <v>157383128866</v>
      </c>
      <c r="E93" s="15">
        <f>E94+E107</f>
        <v>160552847937</v>
      </c>
    </row>
    <row r="94" spans="1:5" ht="15">
      <c r="A94" s="13" t="s">
        <v>109</v>
      </c>
      <c r="B94" s="11">
        <v>410</v>
      </c>
      <c r="C94" s="14" t="s">
        <v>110</v>
      </c>
      <c r="D94" s="16">
        <f>SUM(D95:D106)</f>
        <v>157383128866</v>
      </c>
      <c r="E94" s="16">
        <f>SUM(E95:E106)</f>
        <v>160552847937</v>
      </c>
    </row>
    <row r="95" spans="1:5" ht="15">
      <c r="A95" s="12" t="s">
        <v>111</v>
      </c>
      <c r="B95" s="14">
        <v>411</v>
      </c>
      <c r="C95" s="14"/>
      <c r="D95" s="17">
        <v>82146920000</v>
      </c>
      <c r="E95" s="17">
        <v>82146920000</v>
      </c>
    </row>
    <row r="96" spans="1:5" ht="15">
      <c r="A96" s="12" t="s">
        <v>112</v>
      </c>
      <c r="B96" s="14">
        <v>412</v>
      </c>
      <c r="C96" s="14"/>
      <c r="D96" s="17">
        <v>32390192180</v>
      </c>
      <c r="E96" s="17">
        <v>32390192180</v>
      </c>
    </row>
    <row r="97" spans="1:5" ht="15">
      <c r="A97" s="12" t="s">
        <v>113</v>
      </c>
      <c r="B97" s="14">
        <v>413</v>
      </c>
      <c r="C97" s="14"/>
      <c r="D97" s="17"/>
      <c r="E97" s="17"/>
    </row>
    <row r="98" spans="1:5" ht="15">
      <c r="A98" s="12" t="s">
        <v>114</v>
      </c>
      <c r="B98" s="14">
        <v>414</v>
      </c>
      <c r="C98" s="14"/>
      <c r="D98" s="17">
        <v>-6465116864</v>
      </c>
      <c r="E98" s="17">
        <v>-6465116864</v>
      </c>
    </row>
    <row r="99" spans="1:5" ht="15">
      <c r="A99" s="12" t="s">
        <v>115</v>
      </c>
      <c r="B99" s="14">
        <v>415</v>
      </c>
      <c r="C99" s="14"/>
      <c r="D99" s="17"/>
      <c r="E99" s="17"/>
    </row>
    <row r="100" spans="1:5" ht="15">
      <c r="A100" s="12" t="s">
        <v>116</v>
      </c>
      <c r="B100" s="14">
        <v>416</v>
      </c>
      <c r="C100" s="14"/>
      <c r="D100" s="17"/>
      <c r="E100" s="17"/>
    </row>
    <row r="101" spans="1:5" ht="15">
      <c r="A101" s="12" t="s">
        <v>117</v>
      </c>
      <c r="B101" s="14">
        <v>417</v>
      </c>
      <c r="C101" s="14"/>
      <c r="D101" s="17">
        <v>24818670211</v>
      </c>
      <c r="E101" s="17">
        <v>21935221233</v>
      </c>
    </row>
    <row r="102" spans="1:5" ht="15">
      <c r="A102" s="12" t="s">
        <v>118</v>
      </c>
      <c r="B102" s="14">
        <v>418</v>
      </c>
      <c r="C102" s="14"/>
      <c r="D102" s="17">
        <v>10395235374</v>
      </c>
      <c r="E102" s="17">
        <v>8949013714</v>
      </c>
    </row>
    <row r="103" spans="1:5" ht="15">
      <c r="A103" s="12" t="s">
        <v>119</v>
      </c>
      <c r="B103" s="14">
        <v>419</v>
      </c>
      <c r="C103" s="14"/>
      <c r="D103" s="17"/>
      <c r="E103" s="17"/>
    </row>
    <row r="104" spans="1:5" ht="15">
      <c r="A104" s="12" t="s">
        <v>120</v>
      </c>
      <c r="B104" s="14">
        <v>420</v>
      </c>
      <c r="C104" s="14"/>
      <c r="D104" s="17">
        <v>5104385881</v>
      </c>
      <c r="E104" s="17">
        <v>12603775590</v>
      </c>
    </row>
    <row r="105" spans="1:5" ht="15">
      <c r="A105" s="12" t="s">
        <v>121</v>
      </c>
      <c r="B105" s="14">
        <v>421</v>
      </c>
      <c r="C105" s="14"/>
      <c r="D105" s="17">
        <v>8992842084</v>
      </c>
      <c r="E105" s="17">
        <v>8992842084</v>
      </c>
    </row>
    <row r="106" spans="1:5" ht="15">
      <c r="A106" s="12" t="s">
        <v>122</v>
      </c>
      <c r="B106" s="14">
        <v>422</v>
      </c>
      <c r="C106" s="14"/>
      <c r="D106" s="17"/>
      <c r="E106" s="17"/>
    </row>
    <row r="107" spans="1:5" ht="15">
      <c r="A107" s="13" t="s">
        <v>123</v>
      </c>
      <c r="B107" s="11">
        <v>430</v>
      </c>
      <c r="C107" s="14"/>
      <c r="D107" s="16">
        <f>SUM(D108:D109)</f>
        <v>0</v>
      </c>
      <c r="E107" s="16">
        <f>SUM(E108:E109)</f>
        <v>0</v>
      </c>
    </row>
    <row r="108" spans="1:5" ht="15">
      <c r="A108" s="12" t="s">
        <v>124</v>
      </c>
      <c r="B108" s="14">
        <v>432</v>
      </c>
      <c r="C108" s="14"/>
      <c r="D108" s="17"/>
      <c r="E108" s="17"/>
    </row>
    <row r="109" spans="1:5" ht="15">
      <c r="A109" s="12" t="s">
        <v>125</v>
      </c>
      <c r="B109" s="14">
        <v>433</v>
      </c>
      <c r="C109" s="14"/>
      <c r="D109" s="17"/>
      <c r="E109" s="17"/>
    </row>
    <row r="110" spans="1:5" ht="15">
      <c r="A110" s="18"/>
      <c r="B110" s="19"/>
      <c r="C110" s="19"/>
      <c r="D110" s="20"/>
      <c r="E110" s="20"/>
    </row>
    <row r="111" spans="1:5" ht="15">
      <c r="A111" s="21" t="s">
        <v>126</v>
      </c>
      <c r="B111" s="21">
        <v>440</v>
      </c>
      <c r="C111" s="22"/>
      <c r="D111" s="23">
        <f>D70+D93</f>
        <v>319386914790</v>
      </c>
      <c r="E111" s="23">
        <f>E70+E93</f>
        <v>299482813321</v>
      </c>
    </row>
    <row r="112" ht="15">
      <c r="A112" s="24"/>
    </row>
    <row r="113" spans="1:4" ht="15">
      <c r="A113" s="24"/>
      <c r="D113" s="25">
        <f>D111-D67</f>
        <v>0</v>
      </c>
    </row>
    <row r="114" ht="15">
      <c r="A114" s="24"/>
    </row>
    <row r="115" spans="1:5" ht="15.75">
      <c r="A115" s="170" t="s">
        <v>127</v>
      </c>
      <c r="B115" s="170"/>
      <c r="C115" s="170"/>
      <c r="D115" s="170"/>
      <c r="E115" s="170"/>
    </row>
    <row r="116" ht="15">
      <c r="A116" s="24"/>
    </row>
    <row r="117" spans="1:5" ht="14.25">
      <c r="A117" s="26" t="s">
        <v>128</v>
      </c>
      <c r="B117" s="166" t="s">
        <v>129</v>
      </c>
      <c r="C117" s="167"/>
      <c r="D117" s="26" t="s">
        <v>130</v>
      </c>
      <c r="E117" s="26" t="s">
        <v>14</v>
      </c>
    </row>
    <row r="118" spans="1:5" ht="15">
      <c r="A118" s="27" t="s">
        <v>131</v>
      </c>
      <c r="B118" s="28">
        <v>2</v>
      </c>
      <c r="C118" s="29">
        <v>4</v>
      </c>
      <c r="D118" s="30"/>
      <c r="E118" s="30"/>
    </row>
    <row r="119" spans="1:5" ht="15">
      <c r="A119" s="12" t="s">
        <v>132</v>
      </c>
      <c r="B119" s="31"/>
      <c r="C119" s="32"/>
      <c r="D119" s="33"/>
      <c r="E119" s="33"/>
    </row>
    <row r="120" spans="1:5" ht="15">
      <c r="A120" s="12" t="s">
        <v>133</v>
      </c>
      <c r="B120" s="31"/>
      <c r="C120" s="32"/>
      <c r="D120" s="33"/>
      <c r="E120" s="33"/>
    </row>
    <row r="121" spans="1:5" ht="15">
      <c r="A121" s="12" t="s">
        <v>134</v>
      </c>
      <c r="B121" s="31"/>
      <c r="C121" s="32"/>
      <c r="D121" s="17">
        <v>1462047048</v>
      </c>
      <c r="E121" s="17">
        <v>1360173690</v>
      </c>
    </row>
    <row r="122" spans="1:5" ht="15">
      <c r="A122" s="12" t="s">
        <v>135</v>
      </c>
      <c r="B122" s="31"/>
      <c r="C122" s="32"/>
      <c r="D122" s="33"/>
      <c r="E122" s="33"/>
    </row>
    <row r="123" spans="1:5" ht="15">
      <c r="A123" s="12" t="s">
        <v>136</v>
      </c>
      <c r="B123" s="31"/>
      <c r="C123" s="32"/>
      <c r="D123" s="34">
        <v>659071.18</v>
      </c>
      <c r="E123" s="34">
        <v>296074.31</v>
      </c>
    </row>
    <row r="124" spans="1:5" ht="15">
      <c r="A124" s="12" t="s">
        <v>137</v>
      </c>
      <c r="B124" s="31"/>
      <c r="C124" s="32"/>
      <c r="D124" s="34">
        <v>447.43</v>
      </c>
      <c r="E124" s="34">
        <v>450.07</v>
      </c>
    </row>
    <row r="125" spans="1:5" ht="15">
      <c r="A125" s="12" t="s">
        <v>138</v>
      </c>
      <c r="B125" s="31"/>
      <c r="C125" s="32"/>
      <c r="D125" s="33"/>
      <c r="E125" s="33"/>
    </row>
    <row r="126" spans="1:5" ht="15">
      <c r="A126" s="35"/>
      <c r="B126" s="36"/>
      <c r="C126" s="37"/>
      <c r="D126" s="38"/>
      <c r="E126" s="38"/>
    </row>
    <row r="127" ht="15">
      <c r="A127" s="24"/>
    </row>
    <row r="128" spans="1:4" ht="15">
      <c r="A128" s="24"/>
      <c r="D128" s="24" t="s">
        <v>513</v>
      </c>
    </row>
    <row r="129" spans="1:4" ht="14.25">
      <c r="A129" s="39" t="s">
        <v>139</v>
      </c>
      <c r="D129" s="40" t="s">
        <v>140</v>
      </c>
    </row>
    <row r="130" ht="15">
      <c r="A130" s="24"/>
    </row>
    <row r="131" ht="15">
      <c r="A131" s="24"/>
    </row>
  </sheetData>
  <sheetProtection/>
  <mergeCells count="5">
    <mergeCell ref="B117:C117"/>
    <mergeCell ref="A6:E6"/>
    <mergeCell ref="A7:E7"/>
    <mergeCell ref="A8:E8"/>
    <mergeCell ref="A115:E115"/>
  </mergeCells>
  <printOptions/>
  <pageMargins left="0.75" right="0" top="0.25" bottom="0.75" header="0.5" footer="0.5"/>
  <pageSetup orientation="landscape"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G175"/>
  <sheetViews>
    <sheetView zoomScalePageLayoutView="0" workbookViewId="0" topLeftCell="A4">
      <selection activeCell="E26" sqref="E26"/>
    </sheetView>
  </sheetViews>
  <sheetFormatPr defaultColWidth="9.140625" defaultRowHeight="12.75"/>
  <cols>
    <col min="1" max="1" width="47.421875" style="2" customWidth="1"/>
    <col min="2" max="2" width="7.28125" style="2" customWidth="1"/>
    <col min="3" max="3" width="9.140625" style="2" customWidth="1"/>
    <col min="4" max="7" width="18.7109375" style="2" customWidth="1"/>
    <col min="8" max="16384" width="9.140625" style="2" customWidth="1"/>
  </cols>
  <sheetData>
    <row r="1" spans="1:6" ht="12.75">
      <c r="A1" s="1" t="s">
        <v>0</v>
      </c>
      <c r="F1" s="1" t="s">
        <v>141</v>
      </c>
    </row>
    <row r="2" spans="1:6" ht="12.75">
      <c r="A2" s="1" t="s">
        <v>2</v>
      </c>
      <c r="F2" s="2" t="s">
        <v>3</v>
      </c>
    </row>
    <row r="3" spans="1:6" ht="12.75">
      <c r="A3" s="1" t="s">
        <v>142</v>
      </c>
      <c r="F3" s="2" t="s">
        <v>143</v>
      </c>
    </row>
    <row r="5" spans="1:7" ht="18.75">
      <c r="A5" s="168" t="s">
        <v>144</v>
      </c>
      <c r="B5" s="168"/>
      <c r="C5" s="168"/>
      <c r="D5" s="168"/>
      <c r="E5" s="168"/>
      <c r="F5" s="168"/>
      <c r="G5" s="168"/>
    </row>
    <row r="6" spans="1:7" ht="15.75">
      <c r="A6" s="174" t="s">
        <v>493</v>
      </c>
      <c r="B6" s="174"/>
      <c r="C6" s="174"/>
      <c r="D6" s="174"/>
      <c r="E6" s="174"/>
      <c r="F6" s="174"/>
      <c r="G6" s="174"/>
    </row>
    <row r="7" ht="12.75">
      <c r="F7" s="4" t="s">
        <v>8</v>
      </c>
    </row>
    <row r="8" spans="1:7" ht="15">
      <c r="A8" s="41"/>
      <c r="B8" s="42" t="s">
        <v>145</v>
      </c>
      <c r="C8" s="42" t="s">
        <v>9</v>
      </c>
      <c r="D8" s="175" t="s">
        <v>494</v>
      </c>
      <c r="E8" s="176"/>
      <c r="F8" s="175" t="s">
        <v>147</v>
      </c>
      <c r="G8" s="176"/>
    </row>
    <row r="9" spans="1:7" ht="15">
      <c r="A9" s="44" t="s">
        <v>128</v>
      </c>
      <c r="B9" s="45" t="s">
        <v>148</v>
      </c>
      <c r="C9" s="45" t="s">
        <v>12</v>
      </c>
      <c r="D9" s="46"/>
      <c r="E9" s="47"/>
      <c r="F9" s="171" t="s">
        <v>149</v>
      </c>
      <c r="G9" s="172"/>
    </row>
    <row r="10" spans="1:7" ht="15">
      <c r="A10" s="49"/>
      <c r="B10" s="50"/>
      <c r="C10" s="50"/>
      <c r="D10" s="51" t="s">
        <v>150</v>
      </c>
      <c r="E10" s="51" t="s">
        <v>151</v>
      </c>
      <c r="F10" s="51" t="s">
        <v>150</v>
      </c>
      <c r="G10" s="51" t="s">
        <v>151</v>
      </c>
    </row>
    <row r="11" spans="1:7" ht="15">
      <c r="A11" s="51">
        <v>1</v>
      </c>
      <c r="B11" s="51">
        <v>2</v>
      </c>
      <c r="C11" s="51">
        <v>3</v>
      </c>
      <c r="D11" s="51">
        <v>4</v>
      </c>
      <c r="E11" s="51">
        <v>5</v>
      </c>
      <c r="F11" s="51">
        <v>6</v>
      </c>
      <c r="G11" s="51">
        <v>7</v>
      </c>
    </row>
    <row r="12" spans="1:7" ht="15">
      <c r="A12" s="27" t="s">
        <v>152</v>
      </c>
      <c r="B12" s="52">
        <v>1</v>
      </c>
      <c r="C12" s="52" t="s">
        <v>153</v>
      </c>
      <c r="D12" s="53">
        <v>78788926857</v>
      </c>
      <c r="E12" s="53">
        <v>122982060926</v>
      </c>
      <c r="F12" s="53">
        <v>78788926857</v>
      </c>
      <c r="G12" s="53">
        <v>122982060926</v>
      </c>
    </row>
    <row r="13" spans="1:7" ht="15">
      <c r="A13" s="12" t="s">
        <v>154</v>
      </c>
      <c r="B13" s="14">
        <v>2</v>
      </c>
      <c r="C13" s="14"/>
      <c r="D13" s="17"/>
      <c r="E13" s="17"/>
      <c r="F13" s="17"/>
      <c r="G13" s="17"/>
    </row>
    <row r="14" spans="1:7" ht="15">
      <c r="A14" s="12" t="s">
        <v>155</v>
      </c>
      <c r="B14" s="14">
        <v>10</v>
      </c>
      <c r="C14" s="14"/>
      <c r="D14" s="17">
        <f>D12-D13</f>
        <v>78788926857</v>
      </c>
      <c r="E14" s="17">
        <f>E12-E13</f>
        <v>122982060926</v>
      </c>
      <c r="F14" s="17">
        <f>F12-F13</f>
        <v>78788926857</v>
      </c>
      <c r="G14" s="17">
        <f>G12-G13</f>
        <v>122982060926</v>
      </c>
    </row>
    <row r="15" spans="1:7" ht="15">
      <c r="A15" s="12" t="s">
        <v>156</v>
      </c>
      <c r="B15" s="14"/>
      <c r="C15" s="14"/>
      <c r="D15" s="17"/>
      <c r="E15" s="17"/>
      <c r="F15" s="17"/>
      <c r="G15" s="17"/>
    </row>
    <row r="16" spans="1:7" ht="15">
      <c r="A16" s="12" t="s">
        <v>157</v>
      </c>
      <c r="B16" s="14">
        <v>11</v>
      </c>
      <c r="C16" s="14" t="s">
        <v>158</v>
      </c>
      <c r="D16" s="17">
        <v>71354590450</v>
      </c>
      <c r="E16" s="17">
        <v>115300998529</v>
      </c>
      <c r="F16" s="17">
        <v>71354590450</v>
      </c>
      <c r="G16" s="17">
        <v>115300998529</v>
      </c>
    </row>
    <row r="17" spans="1:7" ht="15">
      <c r="A17" s="12" t="s">
        <v>159</v>
      </c>
      <c r="B17" s="14">
        <v>20</v>
      </c>
      <c r="C17" s="14"/>
      <c r="D17" s="17">
        <f>D14-D16</f>
        <v>7434336407</v>
      </c>
      <c r="E17" s="17">
        <f>E14-E16</f>
        <v>7681062397</v>
      </c>
      <c r="F17" s="17">
        <f>F14-F16</f>
        <v>7434336407</v>
      </c>
      <c r="G17" s="17">
        <f>G14-G16</f>
        <v>7681062397</v>
      </c>
    </row>
    <row r="18" spans="1:7" ht="15">
      <c r="A18" s="12" t="s">
        <v>160</v>
      </c>
      <c r="B18" s="14"/>
      <c r="C18" s="14"/>
      <c r="D18" s="17"/>
      <c r="E18" s="17"/>
      <c r="F18" s="17"/>
      <c r="G18" s="17"/>
    </row>
    <row r="19" spans="1:7" ht="15">
      <c r="A19" s="12" t="s">
        <v>161</v>
      </c>
      <c r="B19" s="14">
        <v>21</v>
      </c>
      <c r="C19" s="14" t="s">
        <v>162</v>
      </c>
      <c r="D19" s="17">
        <v>3604045646</v>
      </c>
      <c r="E19" s="17">
        <v>3839536090</v>
      </c>
      <c r="F19" s="17">
        <v>3604045646</v>
      </c>
      <c r="G19" s="17">
        <v>3839536090</v>
      </c>
    </row>
    <row r="20" spans="1:7" ht="15">
      <c r="A20" s="12" t="s">
        <v>163</v>
      </c>
      <c r="B20" s="14">
        <v>22</v>
      </c>
      <c r="C20" s="14" t="s">
        <v>164</v>
      </c>
      <c r="D20" s="17">
        <v>453523567</v>
      </c>
      <c r="E20" s="17">
        <v>848826066</v>
      </c>
      <c r="F20" s="17">
        <v>453523567</v>
      </c>
      <c r="G20" s="17">
        <v>848826066</v>
      </c>
    </row>
    <row r="21" spans="1:7" ht="15">
      <c r="A21" s="12" t="s">
        <v>165</v>
      </c>
      <c r="B21" s="14">
        <v>23</v>
      </c>
      <c r="C21" s="14"/>
      <c r="D21" s="17">
        <v>947910837</v>
      </c>
      <c r="E21" s="17">
        <v>704580435</v>
      </c>
      <c r="F21" s="17">
        <v>947910837</v>
      </c>
      <c r="G21" s="17">
        <v>704580435</v>
      </c>
    </row>
    <row r="22" spans="1:7" ht="15">
      <c r="A22" s="12" t="s">
        <v>166</v>
      </c>
      <c r="B22" s="14">
        <v>24</v>
      </c>
      <c r="C22" s="14"/>
      <c r="D22" s="17">
        <v>2908380656</v>
      </c>
      <c r="E22" s="17">
        <v>2281958684</v>
      </c>
      <c r="F22" s="17">
        <v>2908380656</v>
      </c>
      <c r="G22" s="17">
        <v>2281958684</v>
      </c>
    </row>
    <row r="23" spans="1:7" ht="15">
      <c r="A23" s="12" t="s">
        <v>167</v>
      </c>
      <c r="B23" s="14">
        <v>25</v>
      </c>
      <c r="C23" s="14"/>
      <c r="D23" s="17">
        <v>1133607174</v>
      </c>
      <c r="E23" s="17">
        <v>1352409242</v>
      </c>
      <c r="F23" s="17">
        <v>1133607174</v>
      </c>
      <c r="G23" s="17">
        <v>1352409242</v>
      </c>
    </row>
    <row r="24" spans="1:7" ht="15">
      <c r="A24" s="12" t="s">
        <v>168</v>
      </c>
      <c r="B24" s="14">
        <v>30</v>
      </c>
      <c r="C24" s="14"/>
      <c r="D24" s="17">
        <f>D17+D19-D20-D22-D23</f>
        <v>6542870656</v>
      </c>
      <c r="E24" s="17">
        <f>E17+E19-E20-E22-E23</f>
        <v>7037404495</v>
      </c>
      <c r="F24" s="17">
        <f>F17+F19-F20-F22-F23</f>
        <v>6542870656</v>
      </c>
      <c r="G24" s="17">
        <f>G17+G19-G20-G22-G23</f>
        <v>7037404495</v>
      </c>
    </row>
    <row r="25" spans="1:7" ht="15">
      <c r="A25" s="12" t="s">
        <v>169</v>
      </c>
      <c r="B25" s="14"/>
      <c r="C25" s="14"/>
      <c r="D25" s="17"/>
      <c r="E25" s="17"/>
      <c r="F25" s="17"/>
      <c r="G25" s="17"/>
    </row>
    <row r="26" spans="1:7" ht="15">
      <c r="A26" s="12" t="s">
        <v>170</v>
      </c>
      <c r="B26" s="14">
        <v>31</v>
      </c>
      <c r="C26" s="14"/>
      <c r="D26" s="17">
        <v>1213901</v>
      </c>
      <c r="E26" s="17">
        <v>285235374</v>
      </c>
      <c r="F26" s="17">
        <v>1213901</v>
      </c>
      <c r="G26" s="17">
        <v>285235374</v>
      </c>
    </row>
    <row r="27" spans="1:7" ht="15">
      <c r="A27" s="12" t="s">
        <v>171</v>
      </c>
      <c r="B27" s="14">
        <v>32</v>
      </c>
      <c r="C27" s="14"/>
      <c r="D27" s="17">
        <v>93</v>
      </c>
      <c r="E27" s="17">
        <v>9808</v>
      </c>
      <c r="F27" s="17">
        <v>93</v>
      </c>
      <c r="G27" s="17">
        <v>9808</v>
      </c>
    </row>
    <row r="28" spans="1:7" ht="15">
      <c r="A28" s="12" t="s">
        <v>172</v>
      </c>
      <c r="B28" s="14">
        <v>40</v>
      </c>
      <c r="C28" s="14"/>
      <c r="D28" s="17">
        <f>D26-D27</f>
        <v>1213808</v>
      </c>
      <c r="E28" s="17">
        <f>E26-E27</f>
        <v>285225566</v>
      </c>
      <c r="F28" s="17">
        <f>F26-F27</f>
        <v>1213808</v>
      </c>
      <c r="G28" s="17">
        <f>G26-G27</f>
        <v>285225566</v>
      </c>
    </row>
    <row r="29" spans="1:7" ht="15">
      <c r="A29" s="12" t="s">
        <v>173</v>
      </c>
      <c r="B29" s="14">
        <v>50</v>
      </c>
      <c r="C29" s="14"/>
      <c r="D29" s="17">
        <f>D24+D28</f>
        <v>6544084464</v>
      </c>
      <c r="E29" s="17">
        <f>E24+E28</f>
        <v>7322630061</v>
      </c>
      <c r="F29" s="17">
        <f>F24+F28</f>
        <v>6544084464</v>
      </c>
      <c r="G29" s="17">
        <f>G24+G28</f>
        <v>7322630061</v>
      </c>
    </row>
    <row r="30" spans="1:7" ht="15">
      <c r="A30" s="12" t="s">
        <v>174</v>
      </c>
      <c r="B30" s="14">
        <v>51</v>
      </c>
      <c r="C30" s="14" t="s">
        <v>175</v>
      </c>
      <c r="D30" s="17">
        <v>1439698582</v>
      </c>
      <c r="E30" s="17">
        <v>1847532515</v>
      </c>
      <c r="F30" s="17">
        <v>1439698582</v>
      </c>
      <c r="G30" s="17">
        <v>1847532515</v>
      </c>
    </row>
    <row r="31" spans="1:7" ht="15">
      <c r="A31" s="12" t="s">
        <v>176</v>
      </c>
      <c r="B31" s="14">
        <v>52</v>
      </c>
      <c r="C31" s="14" t="s">
        <v>175</v>
      </c>
      <c r="D31" s="17"/>
      <c r="E31" s="17"/>
      <c r="F31" s="17"/>
      <c r="G31" s="17"/>
    </row>
    <row r="32" spans="1:7" ht="15">
      <c r="A32" s="12" t="s">
        <v>177</v>
      </c>
      <c r="B32" s="14">
        <v>60</v>
      </c>
      <c r="C32" s="14"/>
      <c r="D32" s="17">
        <f>D29-D30</f>
        <v>5104385882</v>
      </c>
      <c r="E32" s="17">
        <f>E29-E30</f>
        <v>5475097546</v>
      </c>
      <c r="F32" s="17">
        <f>F29-F30</f>
        <v>5104385882</v>
      </c>
      <c r="G32" s="17">
        <f>G29-G30</f>
        <v>5475097546</v>
      </c>
    </row>
    <row r="33" spans="1:7" ht="15">
      <c r="A33" s="12" t="s">
        <v>178</v>
      </c>
      <c r="B33" s="14"/>
      <c r="C33" s="14"/>
      <c r="D33" s="17"/>
      <c r="E33" s="17"/>
      <c r="F33" s="17"/>
      <c r="G33" s="17"/>
    </row>
    <row r="34" spans="1:7" ht="15">
      <c r="A34" s="35" t="s">
        <v>179</v>
      </c>
      <c r="B34" s="22">
        <v>70</v>
      </c>
      <c r="C34" s="22"/>
      <c r="D34" s="54">
        <f>D32/(8214692-303170)</f>
        <v>645.1838068578966</v>
      </c>
      <c r="E34" s="54">
        <f>E32/(8214692-303170)</f>
        <v>692.0409936292915</v>
      </c>
      <c r="F34" s="54">
        <f>F32/(8214692-303170)</f>
        <v>645.1838068578966</v>
      </c>
      <c r="G34" s="54">
        <f>G32/(8214692-303170)</f>
        <v>692.0409936292915</v>
      </c>
    </row>
    <row r="35" spans="1:7" ht="15">
      <c r="A35" s="24"/>
      <c r="B35" s="24"/>
      <c r="C35" s="24"/>
      <c r="D35" s="24"/>
      <c r="E35" s="55" t="s">
        <v>506</v>
      </c>
      <c r="F35" s="24"/>
      <c r="G35" s="24"/>
    </row>
    <row r="36" spans="1:7" ht="15">
      <c r="A36" s="39" t="s">
        <v>180</v>
      </c>
      <c r="B36" s="39" t="s">
        <v>181</v>
      </c>
      <c r="C36" s="24"/>
      <c r="D36" s="24"/>
      <c r="E36" s="173" t="s">
        <v>140</v>
      </c>
      <c r="F36" s="173"/>
      <c r="G36" s="24"/>
    </row>
    <row r="37" spans="1:7" ht="15">
      <c r="A37" s="39"/>
      <c r="B37" s="24"/>
      <c r="C37" s="24"/>
      <c r="D37" s="24"/>
      <c r="E37" s="24"/>
      <c r="F37" s="24"/>
      <c r="G37" s="24"/>
    </row>
    <row r="38" spans="1:7" ht="15">
      <c r="A38" s="24"/>
      <c r="B38" s="24"/>
      <c r="C38" s="24"/>
      <c r="D38" s="24"/>
      <c r="E38" s="24"/>
      <c r="F38" s="24"/>
      <c r="G38" s="24"/>
    </row>
    <row r="39" spans="1:7" ht="15">
      <c r="A39" s="24"/>
      <c r="B39" s="24"/>
      <c r="C39" s="24"/>
      <c r="D39" s="24"/>
      <c r="E39" s="24"/>
      <c r="F39" s="24"/>
      <c r="G39" s="24"/>
    </row>
    <row r="40" spans="1:7" ht="15">
      <c r="A40" s="24"/>
      <c r="B40" s="24"/>
      <c r="C40" s="24"/>
      <c r="D40" s="24"/>
      <c r="E40" s="24"/>
      <c r="F40" s="24"/>
      <c r="G40" s="24"/>
    </row>
    <row r="41" spans="1:7" ht="15">
      <c r="A41" s="24"/>
      <c r="B41" s="24"/>
      <c r="C41" s="24"/>
      <c r="D41" s="24"/>
      <c r="E41" s="24"/>
      <c r="F41" s="24"/>
      <c r="G41" s="24"/>
    </row>
    <row r="42" spans="1:7" ht="15">
      <c r="A42" s="24"/>
      <c r="B42" s="24"/>
      <c r="C42" s="24"/>
      <c r="D42" s="24"/>
      <c r="E42" s="24"/>
      <c r="F42" s="24"/>
      <c r="G42" s="24"/>
    </row>
    <row r="43" spans="1:7" ht="15">
      <c r="A43" s="24"/>
      <c r="B43" s="24"/>
      <c r="C43" s="24"/>
      <c r="D43" s="24"/>
      <c r="E43" s="24"/>
      <c r="F43" s="24"/>
      <c r="G43" s="24"/>
    </row>
    <row r="44" spans="1:7" ht="15">
      <c r="A44" s="24"/>
      <c r="B44" s="24"/>
      <c r="C44" s="24"/>
      <c r="D44" s="24"/>
      <c r="E44" s="24"/>
      <c r="F44" s="24"/>
      <c r="G44" s="24"/>
    </row>
    <row r="45" spans="1:7" ht="15">
      <c r="A45" s="24"/>
      <c r="B45" s="24"/>
      <c r="C45" s="24"/>
      <c r="D45" s="24"/>
      <c r="E45" s="24"/>
      <c r="F45" s="24"/>
      <c r="G45" s="24"/>
    </row>
    <row r="46" spans="1:7" ht="15">
      <c r="A46" s="24"/>
      <c r="B46" s="24"/>
      <c r="C46" s="24"/>
      <c r="D46" s="24"/>
      <c r="E46" s="24"/>
      <c r="F46" s="24"/>
      <c r="G46" s="24"/>
    </row>
    <row r="47" spans="1:7" ht="15">
      <c r="A47" s="24"/>
      <c r="B47" s="24"/>
      <c r="C47" s="24"/>
      <c r="D47" s="24"/>
      <c r="E47" s="24"/>
      <c r="F47" s="24"/>
      <c r="G47" s="24"/>
    </row>
    <row r="48" spans="1:7" ht="15">
      <c r="A48" s="24"/>
      <c r="B48" s="24"/>
      <c r="C48" s="24"/>
      <c r="D48" s="24"/>
      <c r="E48" s="24"/>
      <c r="F48" s="24"/>
      <c r="G48" s="24"/>
    </row>
    <row r="49" spans="1:7" ht="15">
      <c r="A49" s="24"/>
      <c r="B49" s="24"/>
      <c r="C49" s="24"/>
      <c r="D49" s="24"/>
      <c r="E49" s="24"/>
      <c r="F49" s="24"/>
      <c r="G49" s="24"/>
    </row>
    <row r="50" spans="1:7" ht="15">
      <c r="A50" s="24"/>
      <c r="B50" s="24"/>
      <c r="C50" s="24"/>
      <c r="D50" s="24"/>
      <c r="E50" s="24"/>
      <c r="F50" s="24"/>
      <c r="G50" s="24"/>
    </row>
    <row r="51" spans="1:7" ht="15">
      <c r="A51" s="24"/>
      <c r="B51" s="24"/>
      <c r="C51" s="24"/>
      <c r="D51" s="24"/>
      <c r="E51" s="24"/>
      <c r="F51" s="24"/>
      <c r="G51" s="24"/>
    </row>
    <row r="52" spans="1:7" ht="15">
      <c r="A52" s="24"/>
      <c r="B52" s="24"/>
      <c r="C52" s="24"/>
      <c r="D52" s="24"/>
      <c r="E52" s="24"/>
      <c r="F52" s="24"/>
      <c r="G52" s="24"/>
    </row>
    <row r="53" spans="1:7" ht="15">
      <c r="A53" s="24"/>
      <c r="B53" s="24"/>
      <c r="C53" s="24"/>
      <c r="D53" s="24"/>
      <c r="E53" s="24"/>
      <c r="F53" s="24"/>
      <c r="G53" s="24"/>
    </row>
    <row r="54" spans="1:7" ht="15">
      <c r="A54" s="24"/>
      <c r="B54" s="24"/>
      <c r="C54" s="24"/>
      <c r="D54" s="24"/>
      <c r="E54" s="24"/>
      <c r="F54" s="24"/>
      <c r="G54" s="24"/>
    </row>
    <row r="55" spans="1:7" ht="15">
      <c r="A55" s="24"/>
      <c r="B55" s="24"/>
      <c r="C55" s="24"/>
      <c r="D55" s="24"/>
      <c r="E55" s="24"/>
      <c r="F55" s="24"/>
      <c r="G55" s="24"/>
    </row>
    <row r="56" spans="1:7" ht="15">
      <c r="A56" s="24"/>
      <c r="B56" s="24"/>
      <c r="C56" s="24"/>
      <c r="D56" s="24"/>
      <c r="E56" s="24"/>
      <c r="F56" s="24"/>
      <c r="G56" s="24"/>
    </row>
    <row r="57" spans="1:7" ht="15">
      <c r="A57" s="24"/>
      <c r="B57" s="24"/>
      <c r="C57" s="24"/>
      <c r="D57" s="24"/>
      <c r="E57" s="24"/>
      <c r="F57" s="24"/>
      <c r="G57" s="24"/>
    </row>
    <row r="58" spans="1:7" ht="15">
      <c r="A58" s="24"/>
      <c r="B58" s="24"/>
      <c r="C58" s="24"/>
      <c r="D58" s="24"/>
      <c r="E58" s="24"/>
      <c r="F58" s="24"/>
      <c r="G58" s="24"/>
    </row>
    <row r="59" spans="1:7" ht="15">
      <c r="A59" s="24"/>
      <c r="B59" s="24"/>
      <c r="C59" s="24"/>
      <c r="D59" s="24"/>
      <c r="E59" s="24"/>
      <c r="F59" s="24"/>
      <c r="G59" s="24"/>
    </row>
    <row r="60" spans="1:7" ht="15">
      <c r="A60" s="24"/>
      <c r="B60" s="24"/>
      <c r="C60" s="24"/>
      <c r="D60" s="24"/>
      <c r="E60" s="24"/>
      <c r="F60" s="24"/>
      <c r="G60" s="24"/>
    </row>
    <row r="61" spans="1:7" ht="15">
      <c r="A61" s="24"/>
      <c r="B61" s="24"/>
      <c r="C61" s="24"/>
      <c r="D61" s="24"/>
      <c r="E61" s="24"/>
      <c r="F61" s="24"/>
      <c r="G61" s="24"/>
    </row>
    <row r="62" spans="1:7" ht="15">
      <c r="A62" s="24"/>
      <c r="B62" s="24"/>
      <c r="C62" s="24"/>
      <c r="D62" s="24"/>
      <c r="E62" s="24"/>
      <c r="F62" s="24"/>
      <c r="G62" s="24"/>
    </row>
    <row r="63" spans="1:7" ht="15">
      <c r="A63" s="24"/>
      <c r="B63" s="24"/>
      <c r="C63" s="24"/>
      <c r="D63" s="24"/>
      <c r="E63" s="24"/>
      <c r="F63" s="24"/>
      <c r="G63" s="24"/>
    </row>
    <row r="64" spans="1:7" ht="15">
      <c r="A64" s="24"/>
      <c r="B64" s="24"/>
      <c r="C64" s="24"/>
      <c r="D64" s="24"/>
      <c r="E64" s="24"/>
      <c r="F64" s="24"/>
      <c r="G64" s="24"/>
    </row>
    <row r="65" spans="1:7" ht="15">
      <c r="A65" s="24"/>
      <c r="B65" s="24"/>
      <c r="C65" s="24"/>
      <c r="D65" s="24"/>
      <c r="E65" s="24"/>
      <c r="F65" s="24"/>
      <c r="G65" s="24"/>
    </row>
    <row r="66" spans="1:7" ht="15">
      <c r="A66" s="24"/>
      <c r="B66" s="24"/>
      <c r="C66" s="24"/>
      <c r="D66" s="24"/>
      <c r="E66" s="24"/>
      <c r="F66" s="24"/>
      <c r="G66" s="24"/>
    </row>
    <row r="67" spans="1:7" ht="15">
      <c r="A67" s="24"/>
      <c r="B67" s="24"/>
      <c r="C67" s="24"/>
      <c r="D67" s="24"/>
      <c r="E67" s="24"/>
      <c r="F67" s="24"/>
      <c r="G67" s="24"/>
    </row>
    <row r="68" spans="1:7" ht="15">
      <c r="A68" s="24"/>
      <c r="B68" s="24"/>
      <c r="C68" s="24"/>
      <c r="D68" s="24"/>
      <c r="E68" s="24"/>
      <c r="F68" s="24"/>
      <c r="G68" s="24"/>
    </row>
    <row r="69" spans="1:7" ht="15">
      <c r="A69" s="24"/>
      <c r="B69" s="24"/>
      <c r="C69" s="24"/>
      <c r="D69" s="24"/>
      <c r="E69" s="24"/>
      <c r="F69" s="24"/>
      <c r="G69" s="24"/>
    </row>
    <row r="70" spans="1:7" ht="15">
      <c r="A70" s="24"/>
      <c r="B70" s="24"/>
      <c r="C70" s="24"/>
      <c r="D70" s="24"/>
      <c r="E70" s="24"/>
      <c r="F70" s="24"/>
      <c r="G70" s="24"/>
    </row>
    <row r="71" spans="1:7" ht="15">
      <c r="A71" s="24"/>
      <c r="B71" s="24"/>
      <c r="C71" s="24"/>
      <c r="D71" s="24"/>
      <c r="E71" s="24"/>
      <c r="F71" s="24"/>
      <c r="G71" s="24"/>
    </row>
    <row r="72" spans="1:7" ht="15">
      <c r="A72" s="24"/>
      <c r="B72" s="24"/>
      <c r="C72" s="24"/>
      <c r="D72" s="24"/>
      <c r="E72" s="24"/>
      <c r="F72" s="24"/>
      <c r="G72" s="24"/>
    </row>
    <row r="73" spans="1:7" ht="15">
      <c r="A73" s="24"/>
      <c r="B73" s="24"/>
      <c r="C73" s="24"/>
      <c r="D73" s="24"/>
      <c r="E73" s="24"/>
      <c r="F73" s="24"/>
      <c r="G73" s="24"/>
    </row>
    <row r="74" spans="1:7" ht="15">
      <c r="A74" s="24"/>
      <c r="B74" s="24"/>
      <c r="C74" s="24"/>
      <c r="D74" s="24"/>
      <c r="E74" s="24"/>
      <c r="F74" s="24"/>
      <c r="G74" s="24"/>
    </row>
    <row r="75" spans="1:7" ht="15">
      <c r="A75" s="24"/>
      <c r="B75" s="24"/>
      <c r="C75" s="24"/>
      <c r="D75" s="24"/>
      <c r="E75" s="24"/>
      <c r="F75" s="24"/>
      <c r="G75" s="24"/>
    </row>
    <row r="76" spans="1:7" ht="15">
      <c r="A76" s="24"/>
      <c r="B76" s="24"/>
      <c r="C76" s="24"/>
      <c r="D76" s="24"/>
      <c r="E76" s="24"/>
      <c r="F76" s="24"/>
      <c r="G76" s="24"/>
    </row>
    <row r="77" spans="1:7" ht="15">
      <c r="A77" s="24"/>
      <c r="B77" s="24"/>
      <c r="C77" s="24"/>
      <c r="D77" s="24"/>
      <c r="E77" s="24"/>
      <c r="F77" s="24"/>
      <c r="G77" s="24"/>
    </row>
    <row r="78" spans="1:7" ht="15">
      <c r="A78" s="24"/>
      <c r="B78" s="24"/>
      <c r="C78" s="24"/>
      <c r="D78" s="24"/>
      <c r="E78" s="24"/>
      <c r="F78" s="24"/>
      <c r="G78" s="24"/>
    </row>
    <row r="79" spans="1:7" ht="15">
      <c r="A79" s="24"/>
      <c r="B79" s="24"/>
      <c r="C79" s="24"/>
      <c r="D79" s="24"/>
      <c r="E79" s="24"/>
      <c r="F79" s="24"/>
      <c r="G79" s="24"/>
    </row>
    <row r="80" spans="1:7" ht="15">
      <c r="A80" s="24"/>
      <c r="B80" s="24"/>
      <c r="C80" s="24"/>
      <c r="D80" s="24"/>
      <c r="E80" s="24"/>
      <c r="F80" s="24"/>
      <c r="G80" s="24"/>
    </row>
    <row r="81" spans="1:7" ht="15">
      <c r="A81" s="24"/>
      <c r="B81" s="24"/>
      <c r="C81" s="24"/>
      <c r="D81" s="24"/>
      <c r="E81" s="24"/>
      <c r="F81" s="24"/>
      <c r="G81" s="24"/>
    </row>
    <row r="82" spans="1:7" ht="15">
      <c r="A82" s="24"/>
      <c r="B82" s="24"/>
      <c r="C82" s="24"/>
      <c r="D82" s="24"/>
      <c r="E82" s="24"/>
      <c r="F82" s="24"/>
      <c r="G82" s="24"/>
    </row>
    <row r="83" spans="1:7" ht="15">
      <c r="A83" s="24"/>
      <c r="B83" s="24"/>
      <c r="C83" s="24"/>
      <c r="D83" s="24"/>
      <c r="E83" s="24"/>
      <c r="F83" s="24"/>
      <c r="G83" s="24"/>
    </row>
    <row r="84" spans="1:7" ht="15">
      <c r="A84" s="24"/>
      <c r="B84" s="24"/>
      <c r="C84" s="24"/>
      <c r="D84" s="24"/>
      <c r="E84" s="24"/>
      <c r="F84" s="24"/>
      <c r="G84" s="24"/>
    </row>
    <row r="85" spans="1:7" ht="15">
      <c r="A85" s="24"/>
      <c r="B85" s="24"/>
      <c r="C85" s="24"/>
      <c r="D85" s="24"/>
      <c r="E85" s="24"/>
      <c r="F85" s="24"/>
      <c r="G85" s="24"/>
    </row>
    <row r="86" spans="1:7" ht="15">
      <c r="A86" s="24"/>
      <c r="B86" s="24"/>
      <c r="C86" s="24"/>
      <c r="D86" s="24"/>
      <c r="E86" s="24"/>
      <c r="F86" s="24"/>
      <c r="G86" s="24"/>
    </row>
    <row r="87" spans="1:7" ht="15">
      <c r="A87" s="24"/>
      <c r="B87" s="24"/>
      <c r="C87" s="24"/>
      <c r="D87" s="24"/>
      <c r="E87" s="24"/>
      <c r="F87" s="24"/>
      <c r="G87" s="24"/>
    </row>
    <row r="88" spans="1:7" ht="15">
      <c r="A88" s="24"/>
      <c r="B88" s="24"/>
      <c r="C88" s="24"/>
      <c r="D88" s="24"/>
      <c r="E88" s="24"/>
      <c r="F88" s="24"/>
      <c r="G88" s="24"/>
    </row>
    <row r="89" spans="1:7" ht="15">
      <c r="A89" s="24"/>
      <c r="B89" s="24"/>
      <c r="C89" s="24"/>
      <c r="D89" s="24"/>
      <c r="E89" s="24"/>
      <c r="F89" s="24"/>
      <c r="G89" s="24"/>
    </row>
    <row r="90" spans="1:7" ht="15">
      <c r="A90" s="24"/>
      <c r="B90" s="24"/>
      <c r="C90" s="24"/>
      <c r="D90" s="24"/>
      <c r="E90" s="24"/>
      <c r="F90" s="24"/>
      <c r="G90" s="24"/>
    </row>
    <row r="91" spans="1:7" ht="15">
      <c r="A91" s="24"/>
      <c r="B91" s="24"/>
      <c r="C91" s="24"/>
      <c r="D91" s="24"/>
      <c r="E91" s="24"/>
      <c r="F91" s="24"/>
      <c r="G91" s="24"/>
    </row>
    <row r="92" spans="1:7" ht="15">
      <c r="A92" s="24"/>
      <c r="B92" s="24"/>
      <c r="C92" s="24"/>
      <c r="D92" s="24"/>
      <c r="E92" s="24"/>
      <c r="F92" s="24"/>
      <c r="G92" s="24"/>
    </row>
    <row r="93" spans="1:7" ht="15">
      <c r="A93" s="24"/>
      <c r="B93" s="24"/>
      <c r="C93" s="24"/>
      <c r="D93" s="24"/>
      <c r="E93" s="24"/>
      <c r="F93" s="24"/>
      <c r="G93" s="24"/>
    </row>
    <row r="94" spans="1:7" ht="15">
      <c r="A94" s="24"/>
      <c r="B94" s="24"/>
      <c r="C94" s="24"/>
      <c r="D94" s="24"/>
      <c r="E94" s="24"/>
      <c r="F94" s="24"/>
      <c r="G94" s="24"/>
    </row>
    <row r="95" spans="1:7" ht="15">
      <c r="A95" s="24"/>
      <c r="B95" s="24"/>
      <c r="C95" s="24"/>
      <c r="D95" s="24"/>
      <c r="E95" s="24"/>
      <c r="F95" s="24"/>
      <c r="G95" s="24"/>
    </row>
    <row r="96" spans="1:7" ht="15">
      <c r="A96" s="24"/>
      <c r="B96" s="24"/>
      <c r="C96" s="24"/>
      <c r="D96" s="24"/>
      <c r="E96" s="24"/>
      <c r="F96" s="24"/>
      <c r="G96" s="24"/>
    </row>
    <row r="97" spans="1:7" ht="15">
      <c r="A97" s="24"/>
      <c r="B97" s="24"/>
      <c r="C97" s="24"/>
      <c r="D97" s="24"/>
      <c r="E97" s="24"/>
      <c r="F97" s="24"/>
      <c r="G97" s="24"/>
    </row>
    <row r="98" spans="1:7" ht="15">
      <c r="A98" s="24"/>
      <c r="B98" s="24"/>
      <c r="C98" s="24"/>
      <c r="D98" s="24"/>
      <c r="E98" s="24"/>
      <c r="F98" s="24"/>
      <c r="G98" s="24"/>
    </row>
    <row r="99" spans="1:7" ht="15">
      <c r="A99" s="24"/>
      <c r="B99" s="24"/>
      <c r="C99" s="24"/>
      <c r="D99" s="24"/>
      <c r="E99" s="24"/>
      <c r="F99" s="24"/>
      <c r="G99" s="24"/>
    </row>
    <row r="100" spans="1:7" ht="15">
      <c r="A100" s="24"/>
      <c r="B100" s="24"/>
      <c r="C100" s="24"/>
      <c r="D100" s="24"/>
      <c r="E100" s="24"/>
      <c r="F100" s="24"/>
      <c r="G100" s="24"/>
    </row>
    <row r="101" spans="1:7" ht="15">
      <c r="A101" s="24"/>
      <c r="B101" s="24"/>
      <c r="C101" s="24"/>
      <c r="D101" s="24"/>
      <c r="E101" s="24"/>
      <c r="F101" s="24"/>
      <c r="G101" s="24"/>
    </row>
    <row r="102" spans="1:7" ht="15">
      <c r="A102" s="24"/>
      <c r="B102" s="24"/>
      <c r="C102" s="24"/>
      <c r="D102" s="24"/>
      <c r="E102" s="24"/>
      <c r="F102" s="24"/>
      <c r="G102" s="24"/>
    </row>
    <row r="103" spans="1:7" ht="15">
      <c r="A103" s="24"/>
      <c r="B103" s="24"/>
      <c r="C103" s="24"/>
      <c r="D103" s="24"/>
      <c r="E103" s="24"/>
      <c r="F103" s="24"/>
      <c r="G103" s="24"/>
    </row>
    <row r="104" spans="1:7" ht="15">
      <c r="A104" s="24"/>
      <c r="B104" s="24"/>
      <c r="C104" s="24"/>
      <c r="D104" s="24"/>
      <c r="E104" s="24"/>
      <c r="F104" s="24"/>
      <c r="G104" s="24"/>
    </row>
    <row r="105" spans="1:7" ht="15">
      <c r="A105" s="24"/>
      <c r="B105" s="24"/>
      <c r="C105" s="24"/>
      <c r="D105" s="24"/>
      <c r="E105" s="24"/>
      <c r="F105" s="24"/>
      <c r="G105" s="24"/>
    </row>
    <row r="106" spans="1:7" ht="15">
      <c r="A106" s="24"/>
      <c r="B106" s="24"/>
      <c r="C106" s="24"/>
      <c r="D106" s="24"/>
      <c r="E106" s="24"/>
      <c r="F106" s="24"/>
      <c r="G106" s="24"/>
    </row>
    <row r="107" spans="1:7" ht="15">
      <c r="A107" s="24"/>
      <c r="B107" s="24"/>
      <c r="C107" s="24"/>
      <c r="D107" s="24"/>
      <c r="E107" s="24"/>
      <c r="F107" s="24"/>
      <c r="G107" s="24"/>
    </row>
    <row r="108" spans="1:7" ht="15">
      <c r="A108" s="24"/>
      <c r="B108" s="24"/>
      <c r="C108" s="24"/>
      <c r="D108" s="24"/>
      <c r="E108" s="24"/>
      <c r="F108" s="24"/>
      <c r="G108" s="24"/>
    </row>
    <row r="109" spans="1:7" ht="15">
      <c r="A109" s="24"/>
      <c r="B109" s="24"/>
      <c r="C109" s="24"/>
      <c r="D109" s="24"/>
      <c r="E109" s="24"/>
      <c r="F109" s="24"/>
      <c r="G109" s="24"/>
    </row>
    <row r="110" spans="1:7" ht="15">
      <c r="A110" s="24"/>
      <c r="B110" s="24"/>
      <c r="C110" s="24"/>
      <c r="D110" s="24"/>
      <c r="E110" s="24"/>
      <c r="F110" s="24"/>
      <c r="G110" s="24"/>
    </row>
    <row r="111" spans="1:7" ht="15">
      <c r="A111" s="24"/>
      <c r="B111" s="24"/>
      <c r="C111" s="24"/>
      <c r="D111" s="24"/>
      <c r="E111" s="24"/>
      <c r="F111" s="24"/>
      <c r="G111" s="24"/>
    </row>
    <row r="112" spans="1:7" ht="15">
      <c r="A112" s="24"/>
      <c r="B112" s="24"/>
      <c r="C112" s="24"/>
      <c r="D112" s="24"/>
      <c r="E112" s="24"/>
      <c r="F112" s="24"/>
      <c r="G112" s="24"/>
    </row>
    <row r="113" spans="1:7" ht="15">
      <c r="A113" s="24"/>
      <c r="B113" s="24"/>
      <c r="C113" s="24"/>
      <c r="D113" s="24"/>
      <c r="E113" s="24"/>
      <c r="F113" s="24"/>
      <c r="G113" s="24"/>
    </row>
    <row r="114" spans="1:7" ht="15">
      <c r="A114" s="24"/>
      <c r="B114" s="24"/>
      <c r="C114" s="24"/>
      <c r="D114" s="24"/>
      <c r="E114" s="24"/>
      <c r="F114" s="24"/>
      <c r="G114" s="24"/>
    </row>
    <row r="115" spans="1:7" ht="15">
      <c r="A115" s="24"/>
      <c r="B115" s="24"/>
      <c r="C115" s="24"/>
      <c r="D115" s="24"/>
      <c r="E115" s="24"/>
      <c r="F115" s="24"/>
      <c r="G115" s="24"/>
    </row>
    <row r="116" spans="1:7" ht="15">
      <c r="A116" s="24"/>
      <c r="B116" s="24"/>
      <c r="C116" s="24"/>
      <c r="D116" s="24"/>
      <c r="E116" s="24"/>
      <c r="F116" s="24"/>
      <c r="G116" s="24"/>
    </row>
    <row r="117" spans="1:7" ht="15">
      <c r="A117" s="24"/>
      <c r="B117" s="24"/>
      <c r="C117" s="24"/>
      <c r="D117" s="24"/>
      <c r="E117" s="24"/>
      <c r="F117" s="24"/>
      <c r="G117" s="24"/>
    </row>
    <row r="118" spans="1:7" ht="15">
      <c r="A118" s="24"/>
      <c r="B118" s="24"/>
      <c r="C118" s="24"/>
      <c r="D118" s="24"/>
      <c r="E118" s="24"/>
      <c r="F118" s="24"/>
      <c r="G118" s="24"/>
    </row>
    <row r="119" spans="1:7" ht="15">
      <c r="A119" s="24"/>
      <c r="B119" s="24"/>
      <c r="C119" s="24"/>
      <c r="D119" s="24"/>
      <c r="E119" s="24"/>
      <c r="F119" s="24"/>
      <c r="G119" s="24"/>
    </row>
    <row r="120" spans="1:7" ht="15">
      <c r="A120" s="24"/>
      <c r="B120" s="24"/>
      <c r="C120" s="24"/>
      <c r="D120" s="24"/>
      <c r="E120" s="24"/>
      <c r="F120" s="24"/>
      <c r="G120" s="24"/>
    </row>
    <row r="121" spans="1:7" ht="15">
      <c r="A121" s="24"/>
      <c r="B121" s="24"/>
      <c r="C121" s="24"/>
      <c r="D121" s="24"/>
      <c r="E121" s="24"/>
      <c r="F121" s="24"/>
      <c r="G121" s="24"/>
    </row>
    <row r="122" spans="1:7" ht="15">
      <c r="A122" s="24"/>
      <c r="B122" s="24"/>
      <c r="C122" s="24"/>
      <c r="D122" s="24"/>
      <c r="E122" s="24"/>
      <c r="F122" s="24"/>
      <c r="G122" s="24"/>
    </row>
    <row r="123" spans="1:7" ht="15">
      <c r="A123" s="24"/>
      <c r="B123" s="24"/>
      <c r="C123" s="24"/>
      <c r="D123" s="24"/>
      <c r="E123" s="24"/>
      <c r="F123" s="24"/>
      <c r="G123" s="24"/>
    </row>
    <row r="124" spans="1:7" ht="15">
      <c r="A124" s="24"/>
      <c r="B124" s="24"/>
      <c r="C124" s="24"/>
      <c r="D124" s="24"/>
      <c r="E124" s="24"/>
      <c r="F124" s="24"/>
      <c r="G124" s="24"/>
    </row>
    <row r="125" spans="1:7" ht="15">
      <c r="A125" s="24"/>
      <c r="B125" s="24"/>
      <c r="C125" s="24"/>
      <c r="D125" s="24"/>
      <c r="E125" s="24"/>
      <c r="F125" s="24"/>
      <c r="G125" s="24"/>
    </row>
    <row r="126" spans="1:7" ht="15">
      <c r="A126" s="24"/>
      <c r="B126" s="24"/>
      <c r="C126" s="24"/>
      <c r="D126" s="24"/>
      <c r="E126" s="24"/>
      <c r="F126" s="24"/>
      <c r="G126" s="24"/>
    </row>
    <row r="127" spans="1:7" ht="15">
      <c r="A127" s="24"/>
      <c r="B127" s="24"/>
      <c r="C127" s="24"/>
      <c r="D127" s="24"/>
      <c r="E127" s="24"/>
      <c r="F127" s="24"/>
      <c r="G127" s="24"/>
    </row>
    <row r="128" spans="1:7" ht="15">
      <c r="A128" s="24"/>
      <c r="B128" s="24"/>
      <c r="C128" s="24"/>
      <c r="D128" s="24"/>
      <c r="E128" s="24"/>
      <c r="F128" s="24"/>
      <c r="G128" s="24"/>
    </row>
    <row r="129" spans="1:7" ht="15">
      <c r="A129" s="24"/>
      <c r="B129" s="24"/>
      <c r="C129" s="24"/>
      <c r="D129" s="24"/>
      <c r="E129" s="24"/>
      <c r="F129" s="24"/>
      <c r="G129" s="24"/>
    </row>
    <row r="130" spans="1:7" ht="15">
      <c r="A130" s="24"/>
      <c r="B130" s="24"/>
      <c r="C130" s="24"/>
      <c r="D130" s="24"/>
      <c r="E130" s="24"/>
      <c r="F130" s="24"/>
      <c r="G130" s="24"/>
    </row>
    <row r="131" spans="1:7" ht="15">
      <c r="A131" s="24"/>
      <c r="B131" s="24"/>
      <c r="C131" s="24"/>
      <c r="D131" s="24"/>
      <c r="E131" s="24"/>
      <c r="F131" s="24"/>
      <c r="G131" s="24"/>
    </row>
    <row r="132" spans="1:7" ht="15">
      <c r="A132" s="24"/>
      <c r="B132" s="24"/>
      <c r="C132" s="24"/>
      <c r="D132" s="24"/>
      <c r="E132" s="24"/>
      <c r="F132" s="24"/>
      <c r="G132" s="24"/>
    </row>
    <row r="133" spans="1:7" ht="15">
      <c r="A133" s="24"/>
      <c r="B133" s="24"/>
      <c r="C133" s="24"/>
      <c r="D133" s="24"/>
      <c r="E133" s="24"/>
      <c r="F133" s="24"/>
      <c r="G133" s="24"/>
    </row>
    <row r="134" spans="1:7" ht="15">
      <c r="A134" s="24"/>
      <c r="B134" s="24"/>
      <c r="C134" s="24"/>
      <c r="D134" s="24"/>
      <c r="E134" s="24"/>
      <c r="F134" s="24"/>
      <c r="G134" s="24"/>
    </row>
    <row r="135" spans="1:7" ht="15">
      <c r="A135" s="24"/>
      <c r="B135" s="24"/>
      <c r="C135" s="24"/>
      <c r="D135" s="24"/>
      <c r="E135" s="24"/>
      <c r="F135" s="24"/>
      <c r="G135" s="24"/>
    </row>
    <row r="136" spans="1:7" ht="15">
      <c r="A136" s="24"/>
      <c r="B136" s="24"/>
      <c r="C136" s="24"/>
      <c r="D136" s="24"/>
      <c r="E136" s="24"/>
      <c r="F136" s="24"/>
      <c r="G136" s="24"/>
    </row>
    <row r="137" spans="1:7" ht="15">
      <c r="A137" s="24"/>
      <c r="B137" s="24"/>
      <c r="C137" s="24"/>
      <c r="D137" s="24"/>
      <c r="E137" s="24"/>
      <c r="F137" s="24"/>
      <c r="G137" s="24"/>
    </row>
    <row r="138" spans="1:7" ht="15">
      <c r="A138" s="24"/>
      <c r="B138" s="24"/>
      <c r="C138" s="24"/>
      <c r="D138" s="24"/>
      <c r="E138" s="24"/>
      <c r="F138" s="24"/>
      <c r="G138" s="24"/>
    </row>
    <row r="139" spans="1:7" ht="15">
      <c r="A139" s="24"/>
      <c r="B139" s="24"/>
      <c r="C139" s="24"/>
      <c r="D139" s="24"/>
      <c r="E139" s="24"/>
      <c r="F139" s="24"/>
      <c r="G139" s="24"/>
    </row>
    <row r="140" spans="1:7" ht="15">
      <c r="A140" s="24"/>
      <c r="B140" s="24"/>
      <c r="C140" s="24"/>
      <c r="D140" s="24"/>
      <c r="E140" s="24"/>
      <c r="F140" s="24"/>
      <c r="G140" s="24"/>
    </row>
    <row r="141" spans="1:7" ht="15">
      <c r="A141" s="24"/>
      <c r="B141" s="24"/>
      <c r="C141" s="24"/>
      <c r="D141" s="24"/>
      <c r="E141" s="24"/>
      <c r="F141" s="24"/>
      <c r="G141" s="24"/>
    </row>
    <row r="142" spans="1:7" ht="15">
      <c r="A142" s="24"/>
      <c r="B142" s="24"/>
      <c r="C142" s="24"/>
      <c r="D142" s="24"/>
      <c r="E142" s="24"/>
      <c r="F142" s="24"/>
      <c r="G142" s="24"/>
    </row>
    <row r="143" spans="1:7" ht="15">
      <c r="A143" s="24"/>
      <c r="B143" s="24"/>
      <c r="C143" s="24"/>
      <c r="D143" s="24"/>
      <c r="E143" s="24"/>
      <c r="F143" s="24"/>
      <c r="G143" s="24"/>
    </row>
    <row r="144" spans="1:7" ht="15">
      <c r="A144" s="24"/>
      <c r="B144" s="24"/>
      <c r="C144" s="24"/>
      <c r="D144" s="24"/>
      <c r="E144" s="24"/>
      <c r="F144" s="24"/>
      <c r="G144" s="24"/>
    </row>
    <row r="145" spans="1:7" ht="15">
      <c r="A145" s="24"/>
      <c r="B145" s="24"/>
      <c r="C145" s="24"/>
      <c r="D145" s="24"/>
      <c r="E145" s="24"/>
      <c r="F145" s="24"/>
      <c r="G145" s="24"/>
    </row>
    <row r="146" spans="1:7" ht="15">
      <c r="A146" s="24"/>
      <c r="B146" s="24"/>
      <c r="C146" s="24"/>
      <c r="D146" s="24"/>
      <c r="E146" s="24"/>
      <c r="F146" s="24"/>
      <c r="G146" s="24"/>
    </row>
    <row r="147" spans="1:7" ht="15">
      <c r="A147" s="24"/>
      <c r="B147" s="24"/>
      <c r="C147" s="24"/>
      <c r="D147" s="24"/>
      <c r="E147" s="24"/>
      <c r="F147" s="24"/>
      <c r="G147" s="24"/>
    </row>
    <row r="148" spans="1:7" ht="15">
      <c r="A148" s="24"/>
      <c r="B148" s="24"/>
      <c r="C148" s="24"/>
      <c r="D148" s="24"/>
      <c r="E148" s="24"/>
      <c r="F148" s="24"/>
      <c r="G148" s="24"/>
    </row>
    <row r="149" spans="1:7" ht="15">
      <c r="A149" s="24"/>
      <c r="B149" s="24"/>
      <c r="C149" s="24"/>
      <c r="D149" s="24"/>
      <c r="E149" s="24"/>
      <c r="F149" s="24"/>
      <c r="G149" s="24"/>
    </row>
    <row r="150" spans="1:7" ht="15">
      <c r="A150" s="24"/>
      <c r="B150" s="24"/>
      <c r="C150" s="24"/>
      <c r="D150" s="24"/>
      <c r="E150" s="24"/>
      <c r="F150" s="24"/>
      <c r="G150" s="24"/>
    </row>
    <row r="151" spans="1:7" ht="15">
      <c r="A151" s="24"/>
      <c r="B151" s="24"/>
      <c r="C151" s="24"/>
      <c r="D151" s="24"/>
      <c r="E151" s="24"/>
      <c r="F151" s="24"/>
      <c r="G151" s="24"/>
    </row>
    <row r="152" spans="1:7" ht="15">
      <c r="A152" s="24"/>
      <c r="B152" s="24"/>
      <c r="C152" s="24"/>
      <c r="D152" s="24"/>
      <c r="E152" s="24"/>
      <c r="F152" s="24"/>
      <c r="G152" s="24"/>
    </row>
    <row r="153" spans="1:7" ht="15">
      <c r="A153" s="24"/>
      <c r="B153" s="24"/>
      <c r="C153" s="24"/>
      <c r="D153" s="24"/>
      <c r="E153" s="24"/>
      <c r="F153" s="24"/>
      <c r="G153" s="24"/>
    </row>
    <row r="154" spans="1:7" ht="15">
      <c r="A154" s="24"/>
      <c r="B154" s="24"/>
      <c r="C154" s="24"/>
      <c r="D154" s="24"/>
      <c r="E154" s="24"/>
      <c r="F154" s="24"/>
      <c r="G154" s="24"/>
    </row>
    <row r="155" spans="1:7" ht="15">
      <c r="A155" s="24"/>
      <c r="B155" s="24"/>
      <c r="C155" s="24"/>
      <c r="D155" s="24"/>
      <c r="E155" s="24"/>
      <c r="F155" s="24"/>
      <c r="G155" s="24"/>
    </row>
    <row r="156" spans="1:7" ht="15">
      <c r="A156" s="24"/>
      <c r="B156" s="24"/>
      <c r="C156" s="24"/>
      <c r="D156" s="24"/>
      <c r="E156" s="24"/>
      <c r="F156" s="24"/>
      <c r="G156" s="24"/>
    </row>
    <row r="157" spans="1:7" ht="15">
      <c r="A157" s="24"/>
      <c r="B157" s="24"/>
      <c r="C157" s="24"/>
      <c r="D157" s="24"/>
      <c r="E157" s="24"/>
      <c r="F157" s="24"/>
      <c r="G157" s="24"/>
    </row>
    <row r="158" spans="1:7" ht="15">
      <c r="A158" s="24"/>
      <c r="B158" s="24"/>
      <c r="C158" s="24"/>
      <c r="D158" s="24"/>
      <c r="E158" s="24"/>
      <c r="F158" s="24"/>
      <c r="G158" s="24"/>
    </row>
    <row r="159" spans="1:7" ht="15">
      <c r="A159" s="24"/>
      <c r="B159" s="24"/>
      <c r="C159" s="24"/>
      <c r="D159" s="24"/>
      <c r="E159" s="24"/>
      <c r="F159" s="24"/>
      <c r="G159" s="24"/>
    </row>
    <row r="160" spans="1:7" ht="15">
      <c r="A160" s="24"/>
      <c r="B160" s="24"/>
      <c r="C160" s="24"/>
      <c r="D160" s="24"/>
      <c r="E160" s="24"/>
      <c r="F160" s="24"/>
      <c r="G160" s="24"/>
    </row>
    <row r="161" spans="1:7" ht="15">
      <c r="A161" s="24"/>
      <c r="B161" s="24"/>
      <c r="C161" s="24"/>
      <c r="D161" s="24"/>
      <c r="E161" s="24"/>
      <c r="F161" s="24"/>
      <c r="G161" s="24"/>
    </row>
    <row r="162" spans="1:7" ht="15">
      <c r="A162" s="24"/>
      <c r="B162" s="24"/>
      <c r="C162" s="24"/>
      <c r="D162" s="24"/>
      <c r="E162" s="24"/>
      <c r="F162" s="24"/>
      <c r="G162" s="24"/>
    </row>
    <row r="163" spans="1:7" ht="15">
      <c r="A163" s="24"/>
      <c r="B163" s="24"/>
      <c r="C163" s="24"/>
      <c r="D163" s="24"/>
      <c r="E163" s="24"/>
      <c r="F163" s="24"/>
      <c r="G163" s="24"/>
    </row>
    <row r="164" spans="1:7" ht="15">
      <c r="A164" s="24"/>
      <c r="B164" s="24"/>
      <c r="C164" s="24"/>
      <c r="D164" s="24"/>
      <c r="E164" s="24"/>
      <c r="F164" s="24"/>
      <c r="G164" s="24"/>
    </row>
    <row r="165" spans="1:7" ht="15">
      <c r="A165" s="24"/>
      <c r="B165" s="24"/>
      <c r="C165" s="24"/>
      <c r="D165" s="24"/>
      <c r="E165" s="24"/>
      <c r="F165" s="24"/>
      <c r="G165" s="24"/>
    </row>
    <row r="166" spans="1:7" ht="15">
      <c r="A166" s="24"/>
      <c r="B166" s="24"/>
      <c r="C166" s="24"/>
      <c r="D166" s="24"/>
      <c r="E166" s="24"/>
      <c r="F166" s="24"/>
      <c r="G166" s="24"/>
    </row>
    <row r="167" spans="1:7" ht="15">
      <c r="A167" s="24"/>
      <c r="B167" s="24"/>
      <c r="C167" s="24"/>
      <c r="D167" s="24"/>
      <c r="E167" s="24"/>
      <c r="F167" s="24"/>
      <c r="G167" s="24"/>
    </row>
    <row r="168" spans="1:7" ht="15">
      <c r="A168" s="24"/>
      <c r="B168" s="24"/>
      <c r="C168" s="24"/>
      <c r="D168" s="24"/>
      <c r="E168" s="24"/>
      <c r="F168" s="24"/>
      <c r="G168" s="24"/>
    </row>
    <row r="169" spans="1:7" ht="15">
      <c r="A169" s="24"/>
      <c r="B169" s="24"/>
      <c r="C169" s="24"/>
      <c r="D169" s="24"/>
      <c r="E169" s="24"/>
      <c r="F169" s="24"/>
      <c r="G169" s="24"/>
    </row>
    <row r="170" spans="1:7" ht="15">
      <c r="A170" s="24"/>
      <c r="B170" s="24"/>
      <c r="C170" s="24"/>
      <c r="D170" s="24"/>
      <c r="E170" s="24"/>
      <c r="F170" s="24"/>
      <c r="G170" s="24"/>
    </row>
    <row r="171" spans="1:7" ht="15">
      <c r="A171" s="24"/>
      <c r="B171" s="24"/>
      <c r="C171" s="24"/>
      <c r="D171" s="24"/>
      <c r="E171" s="24"/>
      <c r="F171" s="24"/>
      <c r="G171" s="24"/>
    </row>
    <row r="172" spans="1:7" ht="15">
      <c r="A172" s="24"/>
      <c r="B172" s="24"/>
      <c r="C172" s="24"/>
      <c r="D172" s="24"/>
      <c r="E172" s="24"/>
      <c r="F172" s="24"/>
      <c r="G172" s="24"/>
    </row>
    <row r="173" spans="1:7" ht="15">
      <c r="A173" s="24"/>
      <c r="B173" s="24"/>
      <c r="C173" s="24"/>
      <c r="D173" s="24"/>
      <c r="E173" s="24"/>
      <c r="F173" s="24"/>
      <c r="G173" s="24"/>
    </row>
    <row r="174" spans="1:7" ht="15">
      <c r="A174" s="24"/>
      <c r="B174" s="24"/>
      <c r="C174" s="24"/>
      <c r="D174" s="24"/>
      <c r="E174" s="24"/>
      <c r="F174" s="24"/>
      <c r="G174" s="24"/>
    </row>
    <row r="175" spans="1:7" ht="15">
      <c r="A175" s="24"/>
      <c r="B175" s="24"/>
      <c r="C175" s="24"/>
      <c r="D175" s="24"/>
      <c r="E175" s="24"/>
      <c r="F175" s="24"/>
      <c r="G175" s="24"/>
    </row>
  </sheetData>
  <sheetProtection/>
  <mergeCells count="6">
    <mergeCell ref="F9:G9"/>
    <mergeCell ref="E36:F36"/>
    <mergeCell ref="A5:G5"/>
    <mergeCell ref="A6:G6"/>
    <mergeCell ref="D8:E8"/>
    <mergeCell ref="F8:G8"/>
  </mergeCells>
  <printOptions/>
  <pageMargins left="0.5" right="0" top="0.25" bottom="0.75"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E71"/>
  <sheetViews>
    <sheetView zoomScalePageLayoutView="0" workbookViewId="0" topLeftCell="A4">
      <selection activeCell="D60" sqref="D60"/>
    </sheetView>
  </sheetViews>
  <sheetFormatPr defaultColWidth="9.140625" defaultRowHeight="12.75"/>
  <cols>
    <col min="1" max="1" width="67.8515625" style="2" customWidth="1"/>
    <col min="2" max="3" width="9.140625" style="2" customWidth="1"/>
    <col min="4" max="5" width="21.7109375" style="2" customWidth="1"/>
    <col min="6" max="16384" width="9.140625" style="2" customWidth="1"/>
  </cols>
  <sheetData>
    <row r="1" spans="1:4" ht="12.75">
      <c r="A1" s="1" t="s">
        <v>182</v>
      </c>
      <c r="D1" s="3" t="s">
        <v>183</v>
      </c>
    </row>
    <row r="2" spans="1:4" ht="12.75">
      <c r="A2" s="1" t="s">
        <v>184</v>
      </c>
      <c r="D2" s="2" t="s">
        <v>3</v>
      </c>
    </row>
    <row r="3" spans="1:4" ht="12.75">
      <c r="A3" s="1" t="s">
        <v>185</v>
      </c>
      <c r="D3" s="2" t="s">
        <v>186</v>
      </c>
    </row>
    <row r="5" spans="1:5" ht="18.75">
      <c r="A5" s="168" t="s">
        <v>187</v>
      </c>
      <c r="B5" s="168"/>
      <c r="C5" s="168"/>
      <c r="D5" s="168"/>
      <c r="E5" s="168"/>
    </row>
    <row r="6" spans="1:5" ht="15">
      <c r="A6" s="177" t="s">
        <v>188</v>
      </c>
      <c r="B6" s="177"/>
      <c r="C6" s="177"/>
      <c r="D6" s="177"/>
      <c r="E6" s="177"/>
    </row>
    <row r="7" spans="1:5" ht="15.75">
      <c r="A7" s="170" t="s">
        <v>494</v>
      </c>
      <c r="B7" s="170"/>
      <c r="C7" s="170"/>
      <c r="D7" s="170"/>
      <c r="E7" s="170"/>
    </row>
    <row r="8" ht="12.75">
      <c r="D8" s="4" t="s">
        <v>8</v>
      </c>
    </row>
    <row r="9" spans="1:5" ht="15">
      <c r="A9" s="57"/>
      <c r="B9" s="42" t="s">
        <v>145</v>
      </c>
      <c r="C9" s="42" t="s">
        <v>189</v>
      </c>
      <c r="D9" s="166" t="s">
        <v>190</v>
      </c>
      <c r="E9" s="167"/>
    </row>
    <row r="10" spans="1:5" ht="15">
      <c r="A10" s="58" t="s">
        <v>128</v>
      </c>
      <c r="B10" s="50" t="s">
        <v>148</v>
      </c>
      <c r="C10" s="50" t="s">
        <v>12</v>
      </c>
      <c r="D10" s="51" t="s">
        <v>150</v>
      </c>
      <c r="E10" s="51" t="s">
        <v>151</v>
      </c>
    </row>
    <row r="11" spans="1:5" ht="12.75">
      <c r="A11" s="9">
        <v>1</v>
      </c>
      <c r="B11" s="9">
        <v>2</v>
      </c>
      <c r="C11" s="9">
        <v>3</v>
      </c>
      <c r="D11" s="9">
        <v>4</v>
      </c>
      <c r="E11" s="9">
        <v>5</v>
      </c>
    </row>
    <row r="12" spans="1:5" ht="12.75">
      <c r="A12" s="30"/>
      <c r="B12" s="30"/>
      <c r="C12" s="30"/>
      <c r="D12" s="30"/>
      <c r="E12" s="30"/>
    </row>
    <row r="13" spans="1:5" ht="14.25">
      <c r="A13" s="13" t="s">
        <v>191</v>
      </c>
      <c r="B13" s="33"/>
      <c r="C13" s="33"/>
      <c r="D13" s="59"/>
      <c r="E13" s="59"/>
    </row>
    <row r="14" spans="1:5" ht="15">
      <c r="A14" s="60" t="s">
        <v>192</v>
      </c>
      <c r="B14" s="61" t="s">
        <v>193</v>
      </c>
      <c r="C14" s="12"/>
      <c r="D14" s="17">
        <v>6544084464</v>
      </c>
      <c r="E14" s="17">
        <v>7322630061</v>
      </c>
    </row>
    <row r="15" spans="1:5" ht="15">
      <c r="A15" s="60" t="s">
        <v>194</v>
      </c>
      <c r="B15" s="14"/>
      <c r="C15" s="12"/>
      <c r="D15" s="62">
        <f>SUM(D16:D20)</f>
        <v>-2738038376</v>
      </c>
      <c r="E15" s="62">
        <f>SUM(E16:E20)</f>
        <v>-2579089774</v>
      </c>
    </row>
    <row r="16" spans="1:5" ht="15">
      <c r="A16" s="12" t="s">
        <v>195</v>
      </c>
      <c r="B16" s="61" t="s">
        <v>196</v>
      </c>
      <c r="C16" s="12"/>
      <c r="D16" s="17">
        <v>61596144</v>
      </c>
      <c r="E16" s="17">
        <v>255476581</v>
      </c>
    </row>
    <row r="17" spans="1:5" ht="15">
      <c r="A17" s="12" t="s">
        <v>197</v>
      </c>
      <c r="B17" s="61" t="s">
        <v>198</v>
      </c>
      <c r="C17" s="12"/>
      <c r="D17" s="17">
        <v>-597023278</v>
      </c>
      <c r="E17" s="17">
        <v>-263211200</v>
      </c>
    </row>
    <row r="18" spans="1:5" ht="15">
      <c r="A18" s="12" t="s">
        <v>199</v>
      </c>
      <c r="B18" s="61" t="s">
        <v>200</v>
      </c>
      <c r="C18" s="12"/>
      <c r="D18" s="33"/>
      <c r="E18" s="33"/>
    </row>
    <row r="19" spans="1:5" ht="15">
      <c r="A19" s="12" t="s">
        <v>201</v>
      </c>
      <c r="B19" s="61" t="s">
        <v>202</v>
      </c>
      <c r="C19" s="12"/>
      <c r="D19" s="17">
        <v>-3150522079</v>
      </c>
      <c r="E19" s="17">
        <v>-3275935590</v>
      </c>
    </row>
    <row r="20" spans="1:5" ht="15">
      <c r="A20" s="12" t="s">
        <v>203</v>
      </c>
      <c r="B20" s="61" t="s">
        <v>204</v>
      </c>
      <c r="C20" s="12"/>
      <c r="D20" s="17">
        <v>947910837</v>
      </c>
      <c r="E20" s="17">
        <v>704580435</v>
      </c>
    </row>
    <row r="21" spans="1:5" ht="15">
      <c r="A21" s="60" t="s">
        <v>205</v>
      </c>
      <c r="B21" s="61" t="s">
        <v>206</v>
      </c>
      <c r="C21" s="12"/>
      <c r="D21" s="17">
        <f>D14+D15</f>
        <v>3806046088</v>
      </c>
      <c r="E21" s="17">
        <f>E14+E15</f>
        <v>4743540287</v>
      </c>
    </row>
    <row r="22" spans="1:5" ht="15">
      <c r="A22" s="12" t="s">
        <v>207</v>
      </c>
      <c r="B22" s="61" t="s">
        <v>208</v>
      </c>
      <c r="C22" s="12"/>
      <c r="D22" s="17">
        <v>-29969545512</v>
      </c>
      <c r="E22" s="17">
        <v>-49844334455</v>
      </c>
    </row>
    <row r="23" spans="1:5" ht="15">
      <c r="A23" s="12" t="s">
        <v>209</v>
      </c>
      <c r="B23" s="14">
        <v>10</v>
      </c>
      <c r="C23" s="12"/>
      <c r="D23" s="17">
        <v>3152999</v>
      </c>
      <c r="E23" s="17">
        <v>4034126</v>
      </c>
    </row>
    <row r="24" spans="1:5" ht="15">
      <c r="A24" s="12" t="s">
        <v>210</v>
      </c>
      <c r="B24" s="61" t="s">
        <v>211</v>
      </c>
      <c r="C24" s="12"/>
      <c r="D24" s="17">
        <v>2386939150</v>
      </c>
      <c r="E24" s="17">
        <v>25182980489</v>
      </c>
    </row>
    <row r="25" spans="1:5" ht="15">
      <c r="A25" s="12" t="s">
        <v>212</v>
      </c>
      <c r="B25" s="14"/>
      <c r="C25" s="12"/>
      <c r="D25" s="17"/>
      <c r="E25" s="17"/>
    </row>
    <row r="26" spans="1:5" ht="15">
      <c r="A26" s="12" t="s">
        <v>213</v>
      </c>
      <c r="B26" s="14">
        <v>12</v>
      </c>
      <c r="C26" s="12"/>
      <c r="D26" s="17">
        <v>-362545232</v>
      </c>
      <c r="E26" s="17">
        <v>-81836602</v>
      </c>
    </row>
    <row r="27" spans="1:5" ht="15">
      <c r="A27" s="12" t="s">
        <v>214</v>
      </c>
      <c r="B27" s="14">
        <v>13</v>
      </c>
      <c r="C27" s="12"/>
      <c r="D27" s="17">
        <v>-947910837</v>
      </c>
      <c r="E27" s="17">
        <v>-704580435</v>
      </c>
    </row>
    <row r="28" spans="1:5" ht="15">
      <c r="A28" s="12" t="s">
        <v>215</v>
      </c>
      <c r="B28" s="14">
        <v>14</v>
      </c>
      <c r="C28" s="12"/>
      <c r="D28" s="17">
        <v>-1731189363</v>
      </c>
      <c r="E28" s="17">
        <v>-2476252738</v>
      </c>
    </row>
    <row r="29" spans="1:5" ht="15">
      <c r="A29" s="12" t="s">
        <v>216</v>
      </c>
      <c r="B29" s="14">
        <v>15</v>
      </c>
      <c r="C29" s="12"/>
      <c r="D29" s="17">
        <v>17732000000</v>
      </c>
      <c r="E29" s="17">
        <v>16598678520</v>
      </c>
    </row>
    <row r="30" spans="1:5" ht="15">
      <c r="A30" s="12" t="s">
        <v>217</v>
      </c>
      <c r="B30" s="14">
        <v>16</v>
      </c>
      <c r="C30" s="12"/>
      <c r="D30" s="17">
        <v>-8470546759</v>
      </c>
      <c r="E30" s="17">
        <v>-32060070307</v>
      </c>
    </row>
    <row r="31" spans="1:5" ht="15">
      <c r="A31" s="63" t="s">
        <v>218</v>
      </c>
      <c r="B31" s="14">
        <v>20</v>
      </c>
      <c r="C31" s="12"/>
      <c r="D31" s="16">
        <f>SUM(D21:D30)</f>
        <v>-17553599466</v>
      </c>
      <c r="E31" s="16">
        <f>SUM(E21:E30)</f>
        <v>-38637841115</v>
      </c>
    </row>
    <row r="32" spans="1:5" ht="15">
      <c r="A32" s="63"/>
      <c r="B32" s="14"/>
      <c r="C32" s="12"/>
      <c r="D32" s="17"/>
      <c r="E32" s="17"/>
    </row>
    <row r="33" spans="1:5" ht="15">
      <c r="A33" s="13" t="s">
        <v>219</v>
      </c>
      <c r="B33" s="14"/>
      <c r="C33" s="12"/>
      <c r="D33" s="17"/>
      <c r="E33" s="17"/>
    </row>
    <row r="34" spans="1:5" ht="15">
      <c r="A34" s="12" t="s">
        <v>220</v>
      </c>
      <c r="B34" s="14">
        <v>21</v>
      </c>
      <c r="C34" s="12"/>
      <c r="D34" s="17">
        <v>-3327021365</v>
      </c>
      <c r="E34" s="17"/>
    </row>
    <row r="35" spans="1:5" ht="15">
      <c r="A35" s="12" t="s">
        <v>221</v>
      </c>
      <c r="B35" s="14">
        <v>22</v>
      </c>
      <c r="C35" s="12"/>
      <c r="D35" s="17"/>
      <c r="E35" s="17">
        <v>238818182</v>
      </c>
    </row>
    <row r="36" spans="1:5" ht="15">
      <c r="A36" s="12" t="s">
        <v>222</v>
      </c>
      <c r="B36" s="14">
        <v>23</v>
      </c>
      <c r="C36" s="12"/>
      <c r="D36" s="17">
        <v>-67623000</v>
      </c>
      <c r="E36" s="17">
        <v>-144500000000</v>
      </c>
    </row>
    <row r="37" spans="1:5" ht="15">
      <c r="A37" s="12" t="s">
        <v>223</v>
      </c>
      <c r="B37" s="14">
        <v>24</v>
      </c>
      <c r="C37" s="12"/>
      <c r="D37" s="17">
        <v>19985314000</v>
      </c>
      <c r="E37" s="17">
        <v>133030000000</v>
      </c>
    </row>
    <row r="38" spans="1:5" ht="15">
      <c r="A38" s="12" t="s">
        <v>224</v>
      </c>
      <c r="B38" s="14">
        <v>25</v>
      </c>
      <c r="C38" s="12"/>
      <c r="D38" s="17"/>
      <c r="E38" s="17"/>
    </row>
    <row r="39" spans="1:5" ht="15">
      <c r="A39" s="12" t="s">
        <v>225</v>
      </c>
      <c r="B39" s="14">
        <v>26</v>
      </c>
      <c r="C39" s="12"/>
      <c r="D39" s="17"/>
      <c r="E39" s="17"/>
    </row>
    <row r="40" spans="1:5" ht="15">
      <c r="A40" s="12" t="s">
        <v>226</v>
      </c>
      <c r="B40" s="14">
        <v>27</v>
      </c>
      <c r="C40" s="12"/>
      <c r="D40" s="17">
        <v>3181457976</v>
      </c>
      <c r="E40" s="17">
        <v>3632941067</v>
      </c>
    </row>
    <row r="41" spans="1:5" ht="15">
      <c r="A41" s="63" t="s">
        <v>227</v>
      </c>
      <c r="B41" s="14">
        <v>30</v>
      </c>
      <c r="C41" s="12"/>
      <c r="D41" s="16">
        <f>SUM(D34:D40)</f>
        <v>19772127611</v>
      </c>
      <c r="E41" s="16">
        <f>SUM(E34:E40)</f>
        <v>-7598240751</v>
      </c>
    </row>
    <row r="42" spans="1:5" ht="15">
      <c r="A42" s="12"/>
      <c r="B42" s="14"/>
      <c r="C42" s="12"/>
      <c r="D42" s="17"/>
      <c r="E42" s="17"/>
    </row>
    <row r="43" spans="1:5" ht="15">
      <c r="A43" s="13" t="s">
        <v>228</v>
      </c>
      <c r="B43" s="14"/>
      <c r="C43" s="12"/>
      <c r="D43" s="17"/>
      <c r="E43" s="17"/>
    </row>
    <row r="44" spans="1:5" ht="15">
      <c r="A44" s="12" t="s">
        <v>229</v>
      </c>
      <c r="B44" s="14">
        <v>31</v>
      </c>
      <c r="C44" s="12"/>
      <c r="D44" s="17"/>
      <c r="E44" s="17"/>
    </row>
    <row r="45" spans="1:5" ht="15">
      <c r="A45" s="12" t="s">
        <v>230</v>
      </c>
      <c r="B45" s="14">
        <v>32</v>
      </c>
      <c r="C45" s="12"/>
      <c r="D45" s="17"/>
      <c r="E45" s="17"/>
    </row>
    <row r="46" spans="1:5" ht="15">
      <c r="A46" s="12" t="s">
        <v>231</v>
      </c>
      <c r="B46" s="14"/>
      <c r="C46" s="12"/>
      <c r="D46" s="17"/>
      <c r="E46" s="17"/>
    </row>
    <row r="47" spans="1:5" ht="15">
      <c r="A47" s="12" t="s">
        <v>232</v>
      </c>
      <c r="B47" s="14">
        <v>33</v>
      </c>
      <c r="C47" s="12"/>
      <c r="D47" s="17">
        <v>85337483861</v>
      </c>
      <c r="E47" s="17">
        <v>134218978937</v>
      </c>
    </row>
    <row r="48" spans="1:5" ht="15">
      <c r="A48" s="12" t="s">
        <v>233</v>
      </c>
      <c r="B48" s="14">
        <v>34</v>
      </c>
      <c r="C48" s="12"/>
      <c r="D48" s="17">
        <v>-76243693020</v>
      </c>
      <c r="E48" s="17">
        <v>-88586661322</v>
      </c>
    </row>
    <row r="49" spans="1:5" ht="15">
      <c r="A49" s="12" t="s">
        <v>234</v>
      </c>
      <c r="B49" s="14">
        <v>35</v>
      </c>
      <c r="C49" s="12"/>
      <c r="D49" s="17"/>
      <c r="E49" s="17"/>
    </row>
    <row r="50" spans="1:5" ht="15">
      <c r="A50" s="12" t="s">
        <v>235</v>
      </c>
      <c r="B50" s="14">
        <v>36</v>
      </c>
      <c r="C50" s="12"/>
      <c r="D50" s="17"/>
      <c r="E50" s="17"/>
    </row>
    <row r="51" spans="1:5" ht="15">
      <c r="A51" s="63" t="s">
        <v>236</v>
      </c>
      <c r="B51" s="14">
        <v>40</v>
      </c>
      <c r="C51" s="12"/>
      <c r="D51" s="16">
        <f>SUM(D44:D50)</f>
        <v>9093790841</v>
      </c>
      <c r="E51" s="16">
        <f>SUM(E44:E50)</f>
        <v>45632317615</v>
      </c>
    </row>
    <row r="52" spans="1:5" ht="15">
      <c r="A52" s="12"/>
      <c r="B52" s="14"/>
      <c r="C52" s="12"/>
      <c r="D52" s="17"/>
      <c r="E52" s="17"/>
    </row>
    <row r="53" spans="1:5" ht="15">
      <c r="A53" s="12" t="s">
        <v>237</v>
      </c>
      <c r="B53" s="14">
        <v>50</v>
      </c>
      <c r="C53" s="12"/>
      <c r="D53" s="17">
        <f>D31+D41+D51</f>
        <v>11312318986</v>
      </c>
      <c r="E53" s="17">
        <f>E31+E41+E51</f>
        <v>-603764251</v>
      </c>
    </row>
    <row r="54" spans="1:5" ht="15">
      <c r="A54" s="13" t="s">
        <v>238</v>
      </c>
      <c r="B54" s="14">
        <v>60</v>
      </c>
      <c r="C54" s="12"/>
      <c r="D54" s="17">
        <v>10537586757</v>
      </c>
      <c r="E54" s="17">
        <v>59352135447</v>
      </c>
    </row>
    <row r="55" spans="1:5" ht="15">
      <c r="A55" s="12" t="s">
        <v>239</v>
      </c>
      <c r="B55" s="14">
        <v>61</v>
      </c>
      <c r="C55" s="12"/>
      <c r="D55" s="17"/>
      <c r="E55" s="17"/>
    </row>
    <row r="56" spans="1:5" ht="15">
      <c r="A56" s="12" t="s">
        <v>240</v>
      </c>
      <c r="B56" s="14">
        <v>70</v>
      </c>
      <c r="C56" s="12"/>
      <c r="D56" s="17">
        <f>D53+D54+D55</f>
        <v>21849905743</v>
      </c>
      <c r="E56" s="17">
        <f>E53+E54+E55</f>
        <v>58748371196</v>
      </c>
    </row>
    <row r="57" spans="1:5" ht="15">
      <c r="A57" s="35"/>
      <c r="B57" s="22"/>
      <c r="C57" s="35"/>
      <c r="D57" s="54"/>
      <c r="E57" s="54"/>
    </row>
    <row r="58" spans="1:5" ht="15">
      <c r="A58" s="24"/>
      <c r="B58" s="24"/>
      <c r="C58" s="24"/>
      <c r="D58" s="24"/>
      <c r="E58" s="24"/>
    </row>
    <row r="59" spans="1:5" ht="15">
      <c r="A59" s="24"/>
      <c r="B59" s="24"/>
      <c r="C59" s="24"/>
      <c r="D59" s="55" t="s">
        <v>518</v>
      </c>
      <c r="E59" s="24"/>
    </row>
    <row r="60" spans="1:5" ht="15">
      <c r="A60" s="39" t="s">
        <v>241</v>
      </c>
      <c r="B60" s="24"/>
      <c r="C60" s="24"/>
      <c r="D60" s="40" t="s">
        <v>140</v>
      </c>
      <c r="E60" s="24"/>
    </row>
    <row r="61" spans="1:5" ht="15">
      <c r="A61" s="24"/>
      <c r="B61" s="24"/>
      <c r="C61" s="24"/>
      <c r="D61" s="24"/>
      <c r="E61" s="24"/>
    </row>
    <row r="62" spans="1:5" ht="15">
      <c r="A62" s="24"/>
      <c r="B62" s="24"/>
      <c r="C62" s="24"/>
      <c r="D62" s="24"/>
      <c r="E62" s="24"/>
    </row>
    <row r="63" spans="1:5" ht="15">
      <c r="A63" s="24"/>
      <c r="B63" s="24"/>
      <c r="C63" s="24"/>
      <c r="D63" s="24"/>
      <c r="E63" s="24"/>
    </row>
    <row r="64" spans="1:5" ht="15">
      <c r="A64" s="24"/>
      <c r="B64" s="24"/>
      <c r="C64" s="24"/>
      <c r="D64" s="24"/>
      <c r="E64" s="24"/>
    </row>
    <row r="65" spans="1:5" ht="15">
      <c r="A65" s="24"/>
      <c r="B65" s="24"/>
      <c r="C65" s="24"/>
      <c r="D65" s="24"/>
      <c r="E65" s="24"/>
    </row>
    <row r="66" spans="1:5" ht="15">
      <c r="A66" s="24"/>
      <c r="B66" s="24"/>
      <c r="C66" s="24"/>
      <c r="D66" s="24"/>
      <c r="E66" s="24"/>
    </row>
    <row r="67" spans="1:5" ht="15">
      <c r="A67" s="24"/>
      <c r="B67" s="24"/>
      <c r="C67" s="24"/>
      <c r="D67" s="24"/>
      <c r="E67" s="24"/>
    </row>
    <row r="68" spans="1:5" ht="15">
      <c r="A68" s="24"/>
      <c r="B68" s="24"/>
      <c r="C68" s="24"/>
      <c r="D68" s="24"/>
      <c r="E68" s="24"/>
    </row>
    <row r="69" spans="1:5" ht="15">
      <c r="A69" s="24"/>
      <c r="B69" s="24"/>
      <c r="C69" s="24"/>
      <c r="D69" s="24"/>
      <c r="E69" s="24"/>
    </row>
    <row r="70" spans="1:5" ht="15">
      <c r="A70" s="24"/>
      <c r="B70" s="24"/>
      <c r="C70" s="24"/>
      <c r="D70" s="24"/>
      <c r="E70" s="24"/>
    </row>
    <row r="71" spans="1:5" ht="15">
      <c r="A71" s="24"/>
      <c r="B71" s="24"/>
      <c r="C71" s="24"/>
      <c r="D71" s="24"/>
      <c r="E71" s="24"/>
    </row>
  </sheetData>
  <sheetProtection/>
  <mergeCells count="4">
    <mergeCell ref="A5:E5"/>
    <mergeCell ref="A6:E6"/>
    <mergeCell ref="A7:E7"/>
    <mergeCell ref="D9:E9"/>
  </mergeCells>
  <printOptions/>
  <pageMargins left="0.75" right="0" top="0.5" bottom="0.75" header="0.5" footer="0.5"/>
  <pageSetup orientation="landscape" paperSize="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J141"/>
  <sheetViews>
    <sheetView tabSelected="1" zoomScalePageLayoutView="0" workbookViewId="0" topLeftCell="A1">
      <selection activeCell="C144" sqref="C144"/>
    </sheetView>
  </sheetViews>
  <sheetFormatPr defaultColWidth="9.140625" defaultRowHeight="12.75"/>
  <cols>
    <col min="1" max="1" width="51.8515625" style="24" customWidth="1"/>
    <col min="2" max="2" width="12.7109375" style="24" customWidth="1"/>
    <col min="3" max="3" width="18.140625" style="24" customWidth="1"/>
    <col min="4" max="4" width="12.7109375" style="24" customWidth="1"/>
    <col min="5" max="5" width="18.421875" style="24" customWidth="1"/>
    <col min="6" max="6" width="9.140625" style="24" customWidth="1"/>
    <col min="7" max="7" width="11.28125" style="24" customWidth="1"/>
    <col min="8" max="16384" width="9.140625" style="24" customWidth="1"/>
  </cols>
  <sheetData>
    <row r="1" spans="1:8" ht="15">
      <c r="A1" s="56" t="s">
        <v>182</v>
      </c>
      <c r="B1" s="56"/>
      <c r="E1" s="56" t="s">
        <v>242</v>
      </c>
      <c r="F1" s="56"/>
      <c r="G1" s="56"/>
      <c r="H1" s="56"/>
    </row>
    <row r="2" spans="1:4" ht="15">
      <c r="A2" s="56" t="s">
        <v>243</v>
      </c>
      <c r="B2" s="56"/>
      <c r="D2" s="24" t="s">
        <v>3</v>
      </c>
    </row>
    <row r="3" spans="1:4" ht="15">
      <c r="A3" s="56" t="s">
        <v>244</v>
      </c>
      <c r="B3" s="56"/>
      <c r="D3" s="24" t="s">
        <v>245</v>
      </c>
    </row>
    <row r="5" spans="1:10" ht="18.75">
      <c r="A5" s="168" t="s">
        <v>246</v>
      </c>
      <c r="B5" s="168"/>
      <c r="C5" s="168"/>
      <c r="D5" s="168"/>
      <c r="E5" s="168"/>
      <c r="F5" s="168"/>
      <c r="G5" s="168"/>
      <c r="H5" s="64"/>
      <c r="I5" s="64"/>
      <c r="J5" s="64"/>
    </row>
    <row r="6" spans="1:10" ht="19.5">
      <c r="A6" s="178" t="s">
        <v>495</v>
      </c>
      <c r="B6" s="178"/>
      <c r="C6" s="178"/>
      <c r="D6" s="178"/>
      <c r="E6" s="178"/>
      <c r="F6" s="178"/>
      <c r="G6" s="178"/>
      <c r="H6" s="65"/>
      <c r="I6" s="65"/>
      <c r="J6" s="65"/>
    </row>
    <row r="8" spans="1:2" ht="15">
      <c r="A8" s="39" t="s">
        <v>247</v>
      </c>
      <c r="B8" s="39"/>
    </row>
    <row r="9" ht="15">
      <c r="A9" s="24" t="s">
        <v>248</v>
      </c>
    </row>
    <row r="10" ht="15">
      <c r="A10" s="24" t="s">
        <v>249</v>
      </c>
    </row>
    <row r="11" ht="15">
      <c r="A11" s="24" t="s">
        <v>250</v>
      </c>
    </row>
    <row r="12" ht="15">
      <c r="A12" s="24" t="s">
        <v>251</v>
      </c>
    </row>
    <row r="13" ht="15">
      <c r="A13" s="24" t="s">
        <v>252</v>
      </c>
    </row>
    <row r="14" ht="15">
      <c r="A14" s="24" t="s">
        <v>496</v>
      </c>
    </row>
    <row r="15" spans="1:5" ht="15">
      <c r="A15" s="24" t="s">
        <v>497</v>
      </c>
      <c r="E15" s="66"/>
    </row>
    <row r="17" spans="1:2" ht="15">
      <c r="A17" s="67" t="s">
        <v>253</v>
      </c>
      <c r="B17" s="67"/>
    </row>
    <row r="18" ht="15">
      <c r="A18" s="24" t="s">
        <v>254</v>
      </c>
    </row>
    <row r="20" spans="1:2" ht="15">
      <c r="A20" s="67" t="s">
        <v>255</v>
      </c>
      <c r="B20" s="67"/>
    </row>
    <row r="21" ht="15">
      <c r="A21" s="24" t="s">
        <v>256</v>
      </c>
    </row>
    <row r="22" ht="15">
      <c r="A22" s="24" t="s">
        <v>257</v>
      </c>
    </row>
    <row r="23" ht="15">
      <c r="A23" s="24" t="s">
        <v>258</v>
      </c>
    </row>
    <row r="24" ht="15">
      <c r="A24" s="24" t="s">
        <v>259</v>
      </c>
    </row>
    <row r="25" ht="15">
      <c r="A25" s="24" t="s">
        <v>260</v>
      </c>
    </row>
    <row r="26" ht="15">
      <c r="A26" s="24" t="s">
        <v>261</v>
      </c>
    </row>
    <row r="28" spans="1:2" ht="15">
      <c r="A28" s="67" t="s">
        <v>262</v>
      </c>
      <c r="B28" s="67"/>
    </row>
    <row r="30" spans="1:2" ht="15">
      <c r="A30" s="39" t="s">
        <v>263</v>
      </c>
      <c r="B30" s="39"/>
    </row>
    <row r="31" ht="15">
      <c r="A31" s="24" t="s">
        <v>264</v>
      </c>
    </row>
    <row r="32" ht="15">
      <c r="A32" s="24" t="s">
        <v>265</v>
      </c>
    </row>
    <row r="35" spans="1:2" ht="15">
      <c r="A35" s="39" t="s">
        <v>266</v>
      </c>
      <c r="B35" s="39"/>
    </row>
    <row r="36" spans="1:2" ht="15">
      <c r="A36" s="67" t="s">
        <v>267</v>
      </c>
      <c r="B36" s="67"/>
    </row>
    <row r="37" ht="15">
      <c r="A37" s="24" t="s">
        <v>268</v>
      </c>
    </row>
    <row r="38" ht="15">
      <c r="A38" s="24" t="s">
        <v>269</v>
      </c>
    </row>
    <row r="40" spans="1:2" ht="15">
      <c r="A40" s="67" t="s">
        <v>270</v>
      </c>
      <c r="B40" s="67"/>
    </row>
    <row r="41" ht="15">
      <c r="A41" s="24" t="s">
        <v>271</v>
      </c>
    </row>
    <row r="43" spans="1:2" ht="15">
      <c r="A43" s="67" t="s">
        <v>272</v>
      </c>
      <c r="B43" s="67"/>
    </row>
    <row r="44" ht="15">
      <c r="A44" s="24" t="s">
        <v>273</v>
      </c>
    </row>
    <row r="46" spans="1:2" ht="15">
      <c r="A46" s="39" t="s">
        <v>274</v>
      </c>
      <c r="B46" s="39"/>
    </row>
    <row r="47" ht="15">
      <c r="A47" s="24" t="s">
        <v>498</v>
      </c>
    </row>
    <row r="49" spans="1:2" ht="15">
      <c r="A49" s="39" t="s">
        <v>275</v>
      </c>
      <c r="B49" s="39"/>
    </row>
    <row r="50" ht="15">
      <c r="A50" s="24" t="s">
        <v>276</v>
      </c>
    </row>
    <row r="51" ht="15">
      <c r="A51" s="24" t="s">
        <v>277</v>
      </c>
    </row>
    <row r="53" spans="1:5" ht="15">
      <c r="A53" s="68" t="s">
        <v>278</v>
      </c>
      <c r="B53" s="69"/>
      <c r="C53" s="70" t="s">
        <v>499</v>
      </c>
      <c r="D53" s="71"/>
      <c r="E53" s="72">
        <v>41640</v>
      </c>
    </row>
    <row r="54" spans="1:5" ht="15">
      <c r="A54" s="73" t="s">
        <v>279</v>
      </c>
      <c r="B54" s="74"/>
      <c r="C54" s="75">
        <v>78864372</v>
      </c>
      <c r="D54" s="76"/>
      <c r="E54" s="75">
        <v>229244957</v>
      </c>
    </row>
    <row r="55" spans="1:5" ht="15">
      <c r="A55" s="77" t="s">
        <v>280</v>
      </c>
      <c r="B55" s="78"/>
      <c r="C55" s="79">
        <f>SUM(C56:C58)</f>
        <v>19771041371</v>
      </c>
      <c r="D55" s="80"/>
      <c r="E55" s="79">
        <f>SUM(E56:E58)</f>
        <v>10308341800</v>
      </c>
    </row>
    <row r="56" spans="1:5" ht="15">
      <c r="A56" s="77" t="s">
        <v>281</v>
      </c>
      <c r="B56" s="78"/>
      <c r="C56" s="81">
        <v>5271108007</v>
      </c>
      <c r="D56" s="80"/>
      <c r="E56" s="81">
        <v>4048620169</v>
      </c>
    </row>
    <row r="57" spans="1:5" ht="15">
      <c r="A57" s="77" t="s">
        <v>282</v>
      </c>
      <c r="B57" s="78"/>
      <c r="C57" s="81">
        <v>584696467</v>
      </c>
      <c r="D57" s="80"/>
      <c r="E57" s="81">
        <v>4518953</v>
      </c>
    </row>
    <row r="58" spans="1:5" ht="15">
      <c r="A58" s="77" t="s">
        <v>283</v>
      </c>
      <c r="B58" s="78"/>
      <c r="C58" s="81">
        <v>13915236897</v>
      </c>
      <c r="D58" s="80"/>
      <c r="E58" s="81">
        <v>6255202678</v>
      </c>
    </row>
    <row r="59" spans="1:5" ht="15">
      <c r="A59" s="77" t="s">
        <v>284</v>
      </c>
      <c r="B59" s="78"/>
      <c r="C59" s="79">
        <f>SUM(C61:C63)</f>
        <v>2000000000</v>
      </c>
      <c r="D59" s="80"/>
      <c r="E59" s="79">
        <f>SUM(E61:E63)</f>
        <v>0</v>
      </c>
    </row>
    <row r="60" spans="1:5" ht="15">
      <c r="A60" s="82" t="s">
        <v>285</v>
      </c>
      <c r="B60" s="78"/>
      <c r="C60" s="81"/>
      <c r="D60" s="80"/>
      <c r="E60" s="81"/>
    </row>
    <row r="61" spans="1:5" ht="15">
      <c r="A61" s="83" t="s">
        <v>286</v>
      </c>
      <c r="B61" s="78"/>
      <c r="C61" s="81">
        <v>2000000000</v>
      </c>
      <c r="D61" s="80"/>
      <c r="E61" s="81"/>
    </row>
    <row r="62" spans="1:5" ht="15">
      <c r="A62" s="83" t="s">
        <v>287</v>
      </c>
      <c r="B62" s="78"/>
      <c r="C62" s="81"/>
      <c r="D62" s="80"/>
      <c r="E62" s="81"/>
    </row>
    <row r="63" spans="1:5" ht="15">
      <c r="A63" s="83" t="s">
        <v>288</v>
      </c>
      <c r="B63" s="78"/>
      <c r="C63" s="81"/>
      <c r="D63" s="80"/>
      <c r="E63" s="81"/>
    </row>
    <row r="64" spans="1:5" ht="15">
      <c r="A64" s="77"/>
      <c r="B64" s="78"/>
      <c r="C64" s="81"/>
      <c r="D64" s="80"/>
      <c r="E64" s="81"/>
    </row>
    <row r="65" spans="1:5" ht="15">
      <c r="A65" s="84" t="s">
        <v>289</v>
      </c>
      <c r="B65" s="85"/>
      <c r="C65" s="86">
        <f>C54+C55+C59</f>
        <v>21849905743</v>
      </c>
      <c r="D65" s="87"/>
      <c r="E65" s="86">
        <f>E54+E55+E59</f>
        <v>10537586757</v>
      </c>
    </row>
    <row r="66" spans="1:5" ht="15">
      <c r="A66" s="88"/>
      <c r="B66" s="88"/>
      <c r="C66" s="89"/>
      <c r="D66" s="89"/>
      <c r="E66" s="89"/>
    </row>
    <row r="67" spans="1:5" ht="15">
      <c r="A67" s="88"/>
      <c r="B67" s="88"/>
      <c r="C67" s="89"/>
      <c r="D67" s="89"/>
      <c r="E67" s="89"/>
    </row>
    <row r="68" spans="1:5" ht="15">
      <c r="A68" s="88"/>
      <c r="B68" s="88"/>
      <c r="C68" s="89"/>
      <c r="D68" s="89"/>
      <c r="E68" s="89"/>
    </row>
    <row r="69" spans="1:5" ht="15" hidden="1">
      <c r="A69" s="90"/>
      <c r="B69" s="90"/>
      <c r="C69" s="91"/>
      <c r="D69" s="91"/>
      <c r="E69" s="91"/>
    </row>
    <row r="70" spans="1:5" ht="15">
      <c r="A70" s="92" t="s">
        <v>290</v>
      </c>
      <c r="B70" s="93"/>
      <c r="C70" s="70" t="s">
        <v>499</v>
      </c>
      <c r="D70" s="71"/>
      <c r="E70" s="72">
        <v>41640</v>
      </c>
    </row>
    <row r="71" spans="1:5" ht="15">
      <c r="A71" s="94" t="s">
        <v>291</v>
      </c>
      <c r="B71" s="52" t="s">
        <v>292</v>
      </c>
      <c r="C71" s="75">
        <f>SUM(C72:C74)</f>
        <v>0</v>
      </c>
      <c r="D71" s="52" t="s">
        <v>292</v>
      </c>
      <c r="E71" s="75">
        <f>SUM(E72:E74)</f>
        <v>2557969920</v>
      </c>
    </row>
    <row r="72" spans="1:5" ht="15">
      <c r="A72" s="83" t="s">
        <v>293</v>
      </c>
      <c r="B72" s="95">
        <v>5</v>
      </c>
      <c r="C72" s="81"/>
      <c r="D72" s="17">
        <v>5</v>
      </c>
      <c r="E72" s="81"/>
    </row>
    <row r="73" spans="1:5" ht="15">
      <c r="A73" s="83" t="s">
        <v>294</v>
      </c>
      <c r="B73" s="95"/>
      <c r="C73" s="81"/>
      <c r="D73" s="17">
        <v>211000</v>
      </c>
      <c r="E73" s="81">
        <v>2325100920</v>
      </c>
    </row>
    <row r="74" spans="1:5" ht="15">
      <c r="A74" s="83" t="s">
        <v>295</v>
      </c>
      <c r="B74" s="95"/>
      <c r="C74" s="81"/>
      <c r="D74" s="17">
        <v>26800</v>
      </c>
      <c r="E74" s="81">
        <v>232869000</v>
      </c>
    </row>
    <row r="75" spans="1:5" ht="15">
      <c r="A75" s="83" t="s">
        <v>296</v>
      </c>
      <c r="B75" s="96"/>
      <c r="C75" s="79">
        <f>SUM(C76:C79)</f>
        <v>47000000000</v>
      </c>
      <c r="D75" s="17"/>
      <c r="E75" s="79">
        <f>SUM(E76:E79)</f>
        <v>64700000000</v>
      </c>
    </row>
    <row r="76" spans="1:5" ht="15">
      <c r="A76" s="83" t="s">
        <v>288</v>
      </c>
      <c r="B76" s="96"/>
      <c r="C76" s="81">
        <v>21200000000</v>
      </c>
      <c r="D76" s="17"/>
      <c r="E76" s="81">
        <v>21200000000</v>
      </c>
    </row>
    <row r="77" spans="1:5" ht="15">
      <c r="A77" s="83" t="s">
        <v>297</v>
      </c>
      <c r="B77" s="96"/>
      <c r="C77" s="81">
        <v>11100000000</v>
      </c>
      <c r="D77" s="17"/>
      <c r="E77" s="81">
        <v>11100000000</v>
      </c>
    </row>
    <row r="78" spans="1:5" ht="15">
      <c r="A78" s="83" t="s">
        <v>287</v>
      </c>
      <c r="B78" s="96"/>
      <c r="C78" s="81">
        <v>14700000000</v>
      </c>
      <c r="D78" s="17"/>
      <c r="E78" s="81">
        <v>28400000000</v>
      </c>
    </row>
    <row r="79" spans="1:5" ht="15">
      <c r="A79" s="83" t="s">
        <v>286</v>
      </c>
      <c r="B79" s="96"/>
      <c r="C79" s="81"/>
      <c r="D79" s="17"/>
      <c r="E79" s="81">
        <v>4000000000</v>
      </c>
    </row>
    <row r="80" spans="1:5" ht="15">
      <c r="A80" s="83" t="s">
        <v>298</v>
      </c>
      <c r="B80" s="96"/>
      <c r="C80" s="79">
        <f>SUM(C81:C81)</f>
        <v>0</v>
      </c>
      <c r="D80" s="17"/>
      <c r="E80" s="79">
        <f>SUM(E81:E81)</f>
        <v>4217691000</v>
      </c>
    </row>
    <row r="81" spans="1:5" ht="15">
      <c r="A81" s="83" t="s">
        <v>299</v>
      </c>
      <c r="B81" s="96"/>
      <c r="C81" s="81"/>
      <c r="D81" s="17"/>
      <c r="E81" s="81">
        <v>4217691000</v>
      </c>
    </row>
    <row r="82" spans="1:5" ht="15">
      <c r="A82" s="84" t="s">
        <v>289</v>
      </c>
      <c r="B82" s="21"/>
      <c r="C82" s="86">
        <f>C71+C75+C80</f>
        <v>47000000000</v>
      </c>
      <c r="D82" s="23"/>
      <c r="E82" s="86">
        <f>E71+E75+E80</f>
        <v>71475660920</v>
      </c>
    </row>
    <row r="83" spans="1:5" ht="15">
      <c r="A83" s="88"/>
      <c r="B83" s="88"/>
      <c r="C83" s="89"/>
      <c r="D83" s="89"/>
      <c r="E83" s="89"/>
    </row>
    <row r="84" spans="1:5" ht="15" hidden="1">
      <c r="A84" s="56"/>
      <c r="B84" s="56"/>
      <c r="C84" s="91"/>
      <c r="D84" s="91"/>
      <c r="E84" s="91"/>
    </row>
    <row r="85" spans="1:5" ht="15">
      <c r="A85" s="92" t="s">
        <v>300</v>
      </c>
      <c r="B85" s="93"/>
      <c r="C85" s="72" t="s">
        <v>499</v>
      </c>
      <c r="D85" s="70"/>
      <c r="E85" s="72">
        <v>41640</v>
      </c>
    </row>
    <row r="86" spans="1:5" ht="15">
      <c r="A86" s="94" t="s">
        <v>301</v>
      </c>
      <c r="B86" s="97"/>
      <c r="C86" s="98"/>
      <c r="D86" s="99"/>
      <c r="E86" s="100">
        <v>-447200920</v>
      </c>
    </row>
    <row r="87" spans="1:5" ht="15">
      <c r="A87" s="83" t="s">
        <v>302</v>
      </c>
      <c r="B87" s="102"/>
      <c r="C87" s="81"/>
      <c r="D87" s="80"/>
      <c r="E87" s="81">
        <v>-47949000</v>
      </c>
    </row>
    <row r="88" spans="1:5" ht="15">
      <c r="A88" s="103" t="s">
        <v>289</v>
      </c>
      <c r="B88" s="104"/>
      <c r="C88" s="105">
        <f>SUM(C86:C87)</f>
        <v>0</v>
      </c>
      <c r="D88" s="106"/>
      <c r="E88" s="105">
        <f>SUM(E86:E87)</f>
        <v>-495149920</v>
      </c>
    </row>
    <row r="89" spans="1:5" ht="15">
      <c r="A89" s="84"/>
      <c r="B89" s="85"/>
      <c r="C89" s="86"/>
      <c r="D89" s="87"/>
      <c r="E89" s="86"/>
    </row>
    <row r="90" spans="1:5" ht="15">
      <c r="A90" s="107"/>
      <c r="B90" s="107"/>
      <c r="C90" s="108"/>
      <c r="D90" s="108"/>
      <c r="E90" s="108"/>
    </row>
    <row r="91" spans="1:5" ht="15" hidden="1">
      <c r="A91" s="109"/>
      <c r="B91" s="109"/>
      <c r="C91" s="110"/>
      <c r="D91" s="110"/>
      <c r="E91" s="110"/>
    </row>
    <row r="92" spans="1:5" ht="15">
      <c r="A92" s="92" t="s">
        <v>303</v>
      </c>
      <c r="B92" s="111"/>
      <c r="C92" s="70" t="s">
        <v>499</v>
      </c>
      <c r="D92" s="71"/>
      <c r="E92" s="72">
        <v>41640</v>
      </c>
    </row>
    <row r="93" spans="1:5" ht="15">
      <c r="A93" s="94" t="s">
        <v>304</v>
      </c>
      <c r="B93" s="112"/>
      <c r="C93" s="76">
        <v>1799815000</v>
      </c>
      <c r="D93" s="113"/>
      <c r="E93" s="114">
        <v>1799815000</v>
      </c>
    </row>
    <row r="94" spans="1:5" ht="15">
      <c r="A94" s="83" t="s">
        <v>305</v>
      </c>
      <c r="B94" s="115"/>
      <c r="C94" s="80">
        <v>12097525820</v>
      </c>
      <c r="D94" s="116"/>
      <c r="E94" s="81">
        <v>24795730237</v>
      </c>
    </row>
    <row r="95" spans="1:5" ht="15">
      <c r="A95" s="83" t="s">
        <v>306</v>
      </c>
      <c r="B95" s="115"/>
      <c r="C95" s="80">
        <v>479963330</v>
      </c>
      <c r="D95" s="116"/>
      <c r="E95" s="81">
        <v>227136243</v>
      </c>
    </row>
    <row r="96" spans="1:5" ht="15">
      <c r="A96" s="83" t="s">
        <v>307</v>
      </c>
      <c r="B96" s="115"/>
      <c r="C96" s="80">
        <v>126414790</v>
      </c>
      <c r="D96" s="116"/>
      <c r="E96" s="81">
        <v>142600820</v>
      </c>
    </row>
    <row r="97" spans="1:5" ht="15">
      <c r="A97" s="83" t="s">
        <v>308</v>
      </c>
      <c r="B97" s="115"/>
      <c r="C97" s="80">
        <v>174572265</v>
      </c>
      <c r="D97" s="116"/>
      <c r="E97" s="81">
        <v>174572265</v>
      </c>
    </row>
    <row r="98" spans="1:5" ht="15">
      <c r="A98" s="83" t="s">
        <v>309</v>
      </c>
      <c r="B98" s="115"/>
      <c r="C98" s="80">
        <v>20786259259</v>
      </c>
      <c r="D98" s="116"/>
      <c r="E98" s="81">
        <v>86057198</v>
      </c>
    </row>
    <row r="99" spans="1:5" ht="15">
      <c r="A99" s="83" t="s">
        <v>310</v>
      </c>
      <c r="B99" s="115"/>
      <c r="C99" s="80">
        <v>62934222</v>
      </c>
      <c r="D99" s="116"/>
      <c r="E99" s="81">
        <v>144821893</v>
      </c>
    </row>
    <row r="100" spans="1:5" ht="15">
      <c r="A100" s="83" t="s">
        <v>311</v>
      </c>
      <c r="B100" s="115"/>
      <c r="C100" s="80">
        <v>2201059393</v>
      </c>
      <c r="D100" s="116"/>
      <c r="E100" s="81">
        <v>349342546</v>
      </c>
    </row>
    <row r="101" spans="1:5" ht="15">
      <c r="A101" s="83" t="s">
        <v>312</v>
      </c>
      <c r="B101" s="115"/>
      <c r="C101" s="80">
        <v>11097656552</v>
      </c>
      <c r="D101" s="116"/>
      <c r="E101" s="81">
        <v>1915799267</v>
      </c>
    </row>
    <row r="102" spans="1:5" ht="15">
      <c r="A102" s="83" t="s">
        <v>313</v>
      </c>
      <c r="B102" s="115"/>
      <c r="C102" s="80">
        <v>7388439241</v>
      </c>
      <c r="D102" s="116"/>
      <c r="E102" s="81">
        <v>8149322588</v>
      </c>
    </row>
    <row r="103" spans="1:5" ht="15">
      <c r="A103" s="83" t="s">
        <v>314</v>
      </c>
      <c r="B103" s="115"/>
      <c r="C103" s="80">
        <v>209829293</v>
      </c>
      <c r="D103" s="116"/>
      <c r="E103" s="81">
        <v>67223169</v>
      </c>
    </row>
    <row r="104" spans="1:5" ht="15">
      <c r="A104" s="83" t="s">
        <v>315</v>
      </c>
      <c r="B104" s="115"/>
      <c r="C104" s="80">
        <v>253853983</v>
      </c>
      <c r="D104" s="116"/>
      <c r="E104" s="81">
        <v>340877229</v>
      </c>
    </row>
    <row r="105" spans="1:5" ht="15">
      <c r="A105" s="84" t="s">
        <v>316</v>
      </c>
      <c r="B105" s="117"/>
      <c r="C105" s="87">
        <f>SUM(C93:C104)</f>
        <v>56678323148</v>
      </c>
      <c r="D105" s="118"/>
      <c r="E105" s="86">
        <f>SUM(E93:E104)</f>
        <v>38193298455</v>
      </c>
    </row>
    <row r="106" spans="1:5" ht="15" hidden="1">
      <c r="A106" s="88"/>
      <c r="B106" s="119"/>
      <c r="C106" s="89"/>
      <c r="D106" s="120"/>
      <c r="E106" s="89"/>
    </row>
    <row r="107" spans="1:5" ht="15" hidden="1">
      <c r="A107" s="121"/>
      <c r="B107" s="122"/>
      <c r="C107" s="123"/>
      <c r="D107" s="123"/>
      <c r="E107" s="123"/>
    </row>
    <row r="108" spans="1:5" ht="15">
      <c r="A108" s="124" t="s">
        <v>317</v>
      </c>
      <c r="B108" s="112"/>
      <c r="C108" s="125" t="s">
        <v>499</v>
      </c>
      <c r="D108" s="99"/>
      <c r="E108" s="125">
        <v>41640</v>
      </c>
    </row>
    <row r="109" spans="1:5" ht="15">
      <c r="A109" s="83" t="s">
        <v>507</v>
      </c>
      <c r="B109" s="115"/>
      <c r="C109" s="81">
        <v>30872540195</v>
      </c>
      <c r="D109" s="80"/>
      <c r="E109" s="81">
        <v>30872540195</v>
      </c>
    </row>
    <row r="110" spans="1:5" ht="15">
      <c r="A110" s="83" t="s">
        <v>508</v>
      </c>
      <c r="B110" s="115"/>
      <c r="C110" s="81"/>
      <c r="D110" s="80"/>
      <c r="E110" s="81">
        <v>75000000</v>
      </c>
    </row>
    <row r="111" spans="1:5" ht="15">
      <c r="A111" s="83" t="s">
        <v>509</v>
      </c>
      <c r="B111" s="115"/>
      <c r="C111" s="81">
        <v>30000000</v>
      </c>
      <c r="D111" s="80"/>
      <c r="E111" s="81"/>
    </row>
    <row r="112" spans="1:5" ht="15">
      <c r="A112" s="83" t="s">
        <v>510</v>
      </c>
      <c r="B112" s="115"/>
      <c r="C112" s="81">
        <v>23797858087</v>
      </c>
      <c r="D112" s="80"/>
      <c r="E112" s="81"/>
    </row>
    <row r="113" spans="1:5" ht="15">
      <c r="A113" s="83" t="s">
        <v>318</v>
      </c>
      <c r="B113" s="115"/>
      <c r="C113" s="81">
        <v>10512616251</v>
      </c>
      <c r="D113" s="80"/>
      <c r="E113" s="81">
        <v>23124481253</v>
      </c>
    </row>
    <row r="114" spans="1:5" ht="15">
      <c r="A114" s="83" t="s">
        <v>319</v>
      </c>
      <c r="B114" s="115"/>
      <c r="C114" s="81">
        <v>345570337</v>
      </c>
      <c r="D114" s="80"/>
      <c r="E114" s="81">
        <v>345570337</v>
      </c>
    </row>
    <row r="115" spans="1:5" ht="15">
      <c r="A115" s="83" t="s">
        <v>320</v>
      </c>
      <c r="B115" s="115"/>
      <c r="C115" s="81">
        <v>202675272</v>
      </c>
      <c r="D115" s="80"/>
      <c r="E115" s="81">
        <v>202675272</v>
      </c>
    </row>
    <row r="116" spans="1:5" ht="15">
      <c r="A116" s="84" t="s">
        <v>316</v>
      </c>
      <c r="B116" s="117"/>
      <c r="C116" s="86">
        <f>SUM(C109:C115)</f>
        <v>65761260142</v>
      </c>
      <c r="D116" s="126"/>
      <c r="E116" s="86">
        <f>SUM(E109:E115)</f>
        <v>54620267057</v>
      </c>
    </row>
    <row r="117" spans="1:5" ht="15">
      <c r="A117" s="88"/>
      <c r="B117" s="119"/>
      <c r="C117" s="89"/>
      <c r="D117" s="120"/>
      <c r="E117" s="89"/>
    </row>
    <row r="118" spans="1:2" ht="15" hidden="1">
      <c r="A118" s="121"/>
      <c r="B118" s="121"/>
    </row>
    <row r="119" spans="1:5" ht="15">
      <c r="A119" s="127" t="s">
        <v>321</v>
      </c>
      <c r="B119" s="128"/>
      <c r="C119" s="125" t="s">
        <v>499</v>
      </c>
      <c r="D119" s="99"/>
      <c r="E119" s="125">
        <v>41640</v>
      </c>
    </row>
    <row r="120" spans="1:5" ht="15">
      <c r="A120" s="77" t="s">
        <v>322</v>
      </c>
      <c r="B120" s="78"/>
      <c r="C120" s="81">
        <v>1460161222</v>
      </c>
      <c r="D120" s="80"/>
      <c r="E120" s="81">
        <v>1803688956</v>
      </c>
    </row>
    <row r="121" spans="1:5" ht="15">
      <c r="A121" s="77" t="s">
        <v>323</v>
      </c>
      <c r="B121" s="78"/>
      <c r="C121" s="81">
        <v>134972740</v>
      </c>
      <c r="D121" s="80"/>
      <c r="E121" s="81">
        <v>307847504</v>
      </c>
    </row>
    <row r="122" spans="1:5" ht="15">
      <c r="A122" s="77" t="s">
        <v>324</v>
      </c>
      <c r="B122" s="78"/>
      <c r="C122" s="81">
        <v>45965938</v>
      </c>
      <c r="D122" s="80"/>
      <c r="E122" s="81">
        <v>55111235</v>
      </c>
    </row>
    <row r="123" spans="1:5" ht="15">
      <c r="A123" s="103" t="s">
        <v>289</v>
      </c>
      <c r="B123" s="104"/>
      <c r="C123" s="105">
        <f>SUM(C120:C122)</f>
        <v>1641099900</v>
      </c>
      <c r="D123" s="106"/>
      <c r="E123" s="105">
        <f>SUM(E120:E122)</f>
        <v>2166647695</v>
      </c>
    </row>
    <row r="124" spans="1:5" ht="15">
      <c r="A124" s="77"/>
      <c r="B124" s="78"/>
      <c r="C124" s="129"/>
      <c r="D124" s="78"/>
      <c r="E124" s="129"/>
    </row>
    <row r="125" spans="1:5" ht="15">
      <c r="A125" s="165" t="s">
        <v>517</v>
      </c>
      <c r="B125" s="104"/>
      <c r="C125" s="132" t="s">
        <v>499</v>
      </c>
      <c r="D125" s="101"/>
      <c r="E125" s="132">
        <v>41640</v>
      </c>
    </row>
    <row r="126" spans="1:5" ht="15">
      <c r="A126" s="83" t="s">
        <v>514</v>
      </c>
      <c r="B126" s="104"/>
      <c r="C126" s="105"/>
      <c r="D126" s="106"/>
      <c r="E126" s="81">
        <v>48193358</v>
      </c>
    </row>
    <row r="127" spans="1:5" ht="15">
      <c r="A127" s="83" t="s">
        <v>515</v>
      </c>
      <c r="B127" s="104"/>
      <c r="C127" s="105"/>
      <c r="D127" s="106"/>
      <c r="E127" s="81">
        <v>53680000</v>
      </c>
    </row>
    <row r="128" spans="1:5" ht="15">
      <c r="A128" s="83" t="s">
        <v>516</v>
      </c>
      <c r="B128" s="104"/>
      <c r="C128" s="81">
        <v>1799815000</v>
      </c>
      <c r="D128" s="106"/>
      <c r="E128" s="81">
        <v>1799815000</v>
      </c>
    </row>
    <row r="129" spans="1:5" ht="15">
      <c r="A129" s="103" t="s">
        <v>289</v>
      </c>
      <c r="B129" s="104"/>
      <c r="C129" s="105">
        <f>SUM(C126:C128)</f>
        <v>1799815000</v>
      </c>
      <c r="D129" s="106"/>
      <c r="E129" s="105">
        <f>SUM(E126:E128)</f>
        <v>1901688358</v>
      </c>
    </row>
    <row r="130" spans="1:5" ht="15">
      <c r="A130" s="103"/>
      <c r="B130" s="104"/>
      <c r="C130" s="105"/>
      <c r="D130" s="106"/>
      <c r="E130" s="105"/>
    </row>
    <row r="131" spans="1:5" ht="15">
      <c r="A131" s="130" t="s">
        <v>325</v>
      </c>
      <c r="B131" s="131"/>
      <c r="C131" s="132" t="s">
        <v>499</v>
      </c>
      <c r="D131" s="101"/>
      <c r="E131" s="132">
        <v>41640</v>
      </c>
    </row>
    <row r="132" spans="1:5" ht="15">
      <c r="A132" s="77" t="s">
        <v>326</v>
      </c>
      <c r="B132" s="78"/>
      <c r="C132" s="81">
        <v>7649182</v>
      </c>
      <c r="D132" s="80"/>
      <c r="E132" s="81">
        <v>10802181</v>
      </c>
    </row>
    <row r="133" spans="1:5" ht="15">
      <c r="A133" s="77" t="s">
        <v>327</v>
      </c>
      <c r="B133" s="78"/>
      <c r="C133" s="81"/>
      <c r="D133" s="80"/>
      <c r="E133" s="81"/>
    </row>
    <row r="134" spans="1:5" ht="15">
      <c r="A134" s="103" t="s">
        <v>289</v>
      </c>
      <c r="B134" s="104"/>
      <c r="C134" s="105">
        <f>SUM(C132:C133)</f>
        <v>7649182</v>
      </c>
      <c r="D134" s="106"/>
      <c r="E134" s="105">
        <f>SUM(E132:E133)</f>
        <v>10802181</v>
      </c>
    </row>
    <row r="135" spans="1:5" ht="15">
      <c r="A135" s="103"/>
      <c r="B135" s="104"/>
      <c r="C135" s="105"/>
      <c r="D135" s="106"/>
      <c r="E135" s="105"/>
    </row>
    <row r="136" spans="1:5" ht="15">
      <c r="A136" s="130" t="s">
        <v>328</v>
      </c>
      <c r="B136" s="78"/>
      <c r="C136" s="132" t="s">
        <v>499</v>
      </c>
      <c r="D136" s="101"/>
      <c r="E136" s="132">
        <v>41640</v>
      </c>
    </row>
    <row r="137" spans="1:5" ht="15">
      <c r="A137" s="77" t="s">
        <v>329</v>
      </c>
      <c r="B137" s="78"/>
      <c r="C137" s="81">
        <v>6379697970</v>
      </c>
      <c r="D137" s="80"/>
      <c r="E137" s="81">
        <v>6266697970</v>
      </c>
    </row>
    <row r="138" spans="1:5" ht="15">
      <c r="A138" s="77" t="s">
        <v>330</v>
      </c>
      <c r="B138" s="78"/>
      <c r="C138" s="81">
        <v>1450668535</v>
      </c>
      <c r="D138" s="80"/>
      <c r="E138" s="81">
        <v>1716122417</v>
      </c>
    </row>
    <row r="139" spans="1:5" ht="15">
      <c r="A139" s="77" t="s">
        <v>331</v>
      </c>
      <c r="B139" s="78"/>
      <c r="C139" s="81"/>
      <c r="D139" s="80"/>
      <c r="E139" s="81"/>
    </row>
    <row r="140" spans="1:5" ht="15">
      <c r="A140" s="84" t="s">
        <v>289</v>
      </c>
      <c r="B140" s="133"/>
      <c r="C140" s="86">
        <f>SUM(C137:C139)</f>
        <v>7830366505</v>
      </c>
      <c r="D140" s="126"/>
      <c r="E140" s="86">
        <f>SUM(E137:E139)</f>
        <v>7982820387</v>
      </c>
    </row>
    <row r="141" spans="3:5" ht="15">
      <c r="C141" s="123"/>
      <c r="D141" s="123"/>
      <c r="E141" s="123"/>
    </row>
  </sheetData>
  <sheetProtection/>
  <mergeCells count="2">
    <mergeCell ref="A5:G5"/>
    <mergeCell ref="A6:G6"/>
  </mergeCells>
  <printOptions/>
  <pageMargins left="0.75" right="0" top="0.5" bottom="0.75" header="0.5" footer="0.5"/>
  <pageSetup orientation="landscape"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G215"/>
  <sheetViews>
    <sheetView zoomScalePageLayoutView="0" workbookViewId="0" topLeftCell="A202">
      <selection activeCell="B192" sqref="B192"/>
    </sheetView>
  </sheetViews>
  <sheetFormatPr defaultColWidth="9.140625" defaultRowHeight="12.75"/>
  <cols>
    <col min="1" max="1" width="31.7109375" style="24" customWidth="1"/>
    <col min="2" max="2" width="19.140625" style="24" customWidth="1"/>
    <col min="3" max="3" width="16.7109375" style="24" customWidth="1"/>
    <col min="4" max="5" width="17.7109375" style="24" customWidth="1"/>
    <col min="6" max="6" width="18.140625" style="24" bestFit="1" customWidth="1"/>
    <col min="7" max="7" width="18.7109375" style="24" customWidth="1"/>
    <col min="8" max="16384" width="9.140625" style="24" customWidth="1"/>
  </cols>
  <sheetData>
    <row r="1" ht="15">
      <c r="A1" s="39" t="s">
        <v>332</v>
      </c>
    </row>
    <row r="2" spans="1:7" ht="15">
      <c r="A2" s="42"/>
      <c r="B2" s="42" t="s">
        <v>333</v>
      </c>
      <c r="C2" s="42" t="s">
        <v>334</v>
      </c>
      <c r="D2" s="42" t="s">
        <v>335</v>
      </c>
      <c r="E2" s="42" t="s">
        <v>336</v>
      </c>
      <c r="F2" s="42" t="s">
        <v>337</v>
      </c>
      <c r="G2" s="42" t="s">
        <v>338</v>
      </c>
    </row>
    <row r="3" spans="1:7" ht="15">
      <c r="A3" s="50" t="s">
        <v>339</v>
      </c>
      <c r="B3" s="50" t="s">
        <v>340</v>
      </c>
      <c r="C3" s="50" t="s">
        <v>341</v>
      </c>
      <c r="D3" s="50" t="s">
        <v>342</v>
      </c>
      <c r="E3" s="50" t="s">
        <v>343</v>
      </c>
      <c r="F3" s="50" t="s">
        <v>344</v>
      </c>
      <c r="G3" s="50" t="s">
        <v>345</v>
      </c>
    </row>
    <row r="4" spans="1:7" ht="15">
      <c r="A4" s="134" t="s">
        <v>346</v>
      </c>
      <c r="B4" s="27"/>
      <c r="C4" s="27"/>
      <c r="D4" s="27"/>
      <c r="E4" s="27"/>
      <c r="F4" s="27"/>
      <c r="G4" s="27"/>
    </row>
    <row r="5" spans="1:7" ht="15">
      <c r="A5" s="12" t="s">
        <v>347</v>
      </c>
      <c r="B5" s="15">
        <v>24729148091</v>
      </c>
      <c r="C5" s="15">
        <v>654883102</v>
      </c>
      <c r="D5" s="15">
        <v>5728473089</v>
      </c>
      <c r="E5" s="15">
        <v>543330222</v>
      </c>
      <c r="F5" s="15">
        <v>1658978709</v>
      </c>
      <c r="G5" s="15">
        <f>SUM(B5:F5)</f>
        <v>33314813213</v>
      </c>
    </row>
    <row r="6" spans="1:7" ht="15">
      <c r="A6" s="12" t="s">
        <v>348</v>
      </c>
      <c r="B6" s="17"/>
      <c r="C6" s="17"/>
      <c r="D6" s="17">
        <v>2119000000</v>
      </c>
      <c r="E6" s="17"/>
      <c r="F6" s="17"/>
      <c r="G6" s="17">
        <f>SUM(B6:F6)</f>
        <v>2119000000</v>
      </c>
    </row>
    <row r="7" spans="1:7" ht="15">
      <c r="A7" s="12" t="s">
        <v>349</v>
      </c>
      <c r="B7" s="17"/>
      <c r="C7" s="17"/>
      <c r="D7" s="17"/>
      <c r="E7" s="17"/>
      <c r="F7" s="17"/>
      <c r="G7" s="17">
        <f aca="true" t="shared" si="0" ref="G7:G17">SUM(B7:F7)</f>
        <v>0</v>
      </c>
    </row>
    <row r="8" spans="1:7" ht="15">
      <c r="A8" s="12" t="s">
        <v>350</v>
      </c>
      <c r="B8" s="15">
        <f>B5+B6-B7</f>
        <v>24729148091</v>
      </c>
      <c r="C8" s="15">
        <f>C5+C6-C7</f>
        <v>654883102</v>
      </c>
      <c r="D8" s="15">
        <f>D5+D6-D7</f>
        <v>7847473089</v>
      </c>
      <c r="E8" s="15">
        <f>E5+E6-E7</f>
        <v>543330222</v>
      </c>
      <c r="F8" s="15">
        <f>F5+F6-F7</f>
        <v>1658978709</v>
      </c>
      <c r="G8" s="15">
        <f t="shared" si="0"/>
        <v>35433813213</v>
      </c>
    </row>
    <row r="9" spans="1:7" ht="15">
      <c r="A9" s="13" t="s">
        <v>351</v>
      </c>
      <c r="B9" s="17"/>
      <c r="C9" s="17"/>
      <c r="D9" s="17"/>
      <c r="E9" s="17"/>
      <c r="F9" s="17"/>
      <c r="G9" s="17"/>
    </row>
    <row r="10" spans="1:7" ht="15">
      <c r="A10" s="12" t="s">
        <v>347</v>
      </c>
      <c r="B10" s="15">
        <v>21376946077</v>
      </c>
      <c r="C10" s="15">
        <v>654883102</v>
      </c>
      <c r="D10" s="15">
        <v>4714850298</v>
      </c>
      <c r="E10" s="15">
        <v>488182325</v>
      </c>
      <c r="F10" s="15">
        <v>1658978709</v>
      </c>
      <c r="G10" s="15">
        <f t="shared" si="0"/>
        <v>28893840511</v>
      </c>
    </row>
    <row r="11" spans="1:7" ht="15">
      <c r="A11" s="12" t="s">
        <v>348</v>
      </c>
      <c r="B11" s="17">
        <v>100387478</v>
      </c>
      <c r="C11" s="17"/>
      <c r="D11" s="17">
        <v>76712820</v>
      </c>
      <c r="E11" s="17">
        <v>7059276</v>
      </c>
      <c r="F11" s="17"/>
      <c r="G11" s="17">
        <f t="shared" si="0"/>
        <v>184159574</v>
      </c>
    </row>
    <row r="12" spans="1:7" ht="15">
      <c r="A12" s="12" t="s">
        <v>352</v>
      </c>
      <c r="B12" s="17">
        <v>100387478</v>
      </c>
      <c r="C12" s="17"/>
      <c r="D12" s="17">
        <v>76712820</v>
      </c>
      <c r="E12" s="17">
        <v>7059276</v>
      </c>
      <c r="F12" s="17"/>
      <c r="G12" s="17">
        <f t="shared" si="0"/>
        <v>184159574</v>
      </c>
    </row>
    <row r="13" spans="1:7" ht="15">
      <c r="A13" s="12" t="s">
        <v>349</v>
      </c>
      <c r="B13" s="17"/>
      <c r="C13" s="17"/>
      <c r="D13" s="17"/>
      <c r="E13" s="17"/>
      <c r="F13" s="17"/>
      <c r="G13" s="17">
        <f t="shared" si="0"/>
        <v>0</v>
      </c>
    </row>
    <row r="14" spans="1:7" ht="15">
      <c r="A14" s="12" t="s">
        <v>350</v>
      </c>
      <c r="B14" s="15">
        <f>B10+B11-B13</f>
        <v>21477333555</v>
      </c>
      <c r="C14" s="15">
        <f>C10+C11-C13</f>
        <v>654883102</v>
      </c>
      <c r="D14" s="15">
        <f>D10+D11-D13</f>
        <v>4791563118</v>
      </c>
      <c r="E14" s="15">
        <f>E10+E11-E13</f>
        <v>495241601</v>
      </c>
      <c r="F14" s="15">
        <f>F10+F11-F13</f>
        <v>1658978709</v>
      </c>
      <c r="G14" s="15">
        <f t="shared" si="0"/>
        <v>29078000085</v>
      </c>
    </row>
    <row r="15" spans="1:7" ht="15">
      <c r="A15" s="13" t="s">
        <v>353</v>
      </c>
      <c r="B15" s="17"/>
      <c r="C15" s="17"/>
      <c r="D15" s="17"/>
      <c r="E15" s="17"/>
      <c r="F15" s="17"/>
      <c r="G15" s="17"/>
    </row>
    <row r="16" spans="1:7" ht="15">
      <c r="A16" s="12" t="s">
        <v>354</v>
      </c>
      <c r="B16" s="17">
        <f>B5-B10</f>
        <v>3352202014</v>
      </c>
      <c r="C16" s="17">
        <f>C5-C10</f>
        <v>0</v>
      </c>
      <c r="D16" s="17">
        <f>D5-D10</f>
        <v>1013622791</v>
      </c>
      <c r="E16" s="17">
        <f>E5-E10</f>
        <v>55147897</v>
      </c>
      <c r="F16" s="17">
        <f>F5-F10</f>
        <v>0</v>
      </c>
      <c r="G16" s="17">
        <f t="shared" si="0"/>
        <v>4420972702</v>
      </c>
    </row>
    <row r="17" spans="1:7" ht="15">
      <c r="A17" s="35" t="s">
        <v>355</v>
      </c>
      <c r="B17" s="54">
        <f>B8-B14</f>
        <v>3251814536</v>
      </c>
      <c r="C17" s="54">
        <f>C8-C14</f>
        <v>0</v>
      </c>
      <c r="D17" s="54">
        <f>D8-D14</f>
        <v>3055909971</v>
      </c>
      <c r="E17" s="54">
        <f>E8-E14</f>
        <v>48088621</v>
      </c>
      <c r="F17" s="54">
        <f>F8-F14</f>
        <v>0</v>
      </c>
      <c r="G17" s="54">
        <f t="shared" si="0"/>
        <v>6355813128</v>
      </c>
    </row>
    <row r="18" spans="1:6" ht="15">
      <c r="A18" s="39" t="s">
        <v>356</v>
      </c>
      <c r="E18" s="135"/>
      <c r="F18" s="135"/>
    </row>
    <row r="19" spans="1:6" ht="15">
      <c r="A19" s="42" t="s">
        <v>339</v>
      </c>
      <c r="B19" s="42" t="s">
        <v>357</v>
      </c>
      <c r="C19" s="42" t="s">
        <v>358</v>
      </c>
      <c r="D19" s="42" t="s">
        <v>359</v>
      </c>
      <c r="E19" s="123"/>
      <c r="F19" s="123"/>
    </row>
    <row r="20" spans="1:6" ht="15">
      <c r="A20" s="49"/>
      <c r="B20" s="50" t="s">
        <v>360</v>
      </c>
      <c r="C20" s="50" t="s">
        <v>361</v>
      </c>
      <c r="D20" s="50" t="s">
        <v>362</v>
      </c>
      <c r="F20" s="91"/>
    </row>
    <row r="21" spans="1:4" ht="15">
      <c r="A21" s="134" t="s">
        <v>346</v>
      </c>
      <c r="B21" s="27"/>
      <c r="C21" s="27"/>
      <c r="D21" s="27"/>
    </row>
    <row r="22" spans="1:6" ht="15">
      <c r="A22" s="12" t="s">
        <v>347</v>
      </c>
      <c r="B22" s="17"/>
      <c r="C22" s="17">
        <v>63000000</v>
      </c>
      <c r="D22" s="15">
        <f>SUM(B22:C22)</f>
        <v>63000000</v>
      </c>
      <c r="E22" s="173"/>
      <c r="F22" s="173"/>
    </row>
    <row r="23" spans="1:6" ht="15">
      <c r="A23" s="12" t="s">
        <v>348</v>
      </c>
      <c r="B23" s="17"/>
      <c r="C23" s="17"/>
      <c r="D23" s="17">
        <f>SUM(B23:C23)</f>
        <v>0</v>
      </c>
      <c r="E23" s="56"/>
      <c r="F23" s="56"/>
    </row>
    <row r="24" spans="1:4" ht="15">
      <c r="A24" s="12" t="s">
        <v>349</v>
      </c>
      <c r="B24" s="17"/>
      <c r="C24" s="17"/>
      <c r="D24" s="17">
        <f>SUM(B24:C24)</f>
        <v>0</v>
      </c>
    </row>
    <row r="25" spans="1:4" ht="15">
      <c r="A25" s="12" t="s">
        <v>350</v>
      </c>
      <c r="B25" s="17">
        <f>B22+B23-B24</f>
        <v>0</v>
      </c>
      <c r="C25" s="17">
        <f>C22+C23-C24</f>
        <v>63000000</v>
      </c>
      <c r="D25" s="15">
        <f>D22+D23-D24</f>
        <v>63000000</v>
      </c>
    </row>
    <row r="26" spans="1:4" ht="15">
      <c r="A26" s="13" t="s">
        <v>351</v>
      </c>
      <c r="B26" s="17"/>
      <c r="C26" s="17"/>
      <c r="D26" s="17"/>
    </row>
    <row r="27" spans="1:4" ht="15">
      <c r="A27" s="12" t="s">
        <v>347</v>
      </c>
      <c r="B27" s="17"/>
      <c r="C27" s="17">
        <v>52500000</v>
      </c>
      <c r="D27" s="15">
        <f>SUM(B27:C27)</f>
        <v>52500000</v>
      </c>
    </row>
    <row r="28" spans="1:4" ht="15">
      <c r="A28" s="12" t="s">
        <v>348</v>
      </c>
      <c r="B28" s="17"/>
      <c r="C28" s="17">
        <v>5250000</v>
      </c>
      <c r="D28" s="17">
        <f>SUM(B28:C28)</f>
        <v>5250000</v>
      </c>
    </row>
    <row r="29" spans="1:4" ht="15">
      <c r="A29" s="12" t="s">
        <v>352</v>
      </c>
      <c r="B29" s="17"/>
      <c r="C29" s="17">
        <v>5250000</v>
      </c>
      <c r="D29" s="17">
        <f>SUM(B29:C29)</f>
        <v>5250000</v>
      </c>
    </row>
    <row r="30" spans="1:4" ht="15">
      <c r="A30" s="12" t="s">
        <v>349</v>
      </c>
      <c r="B30" s="17"/>
      <c r="C30" s="17"/>
      <c r="D30" s="17"/>
    </row>
    <row r="31" spans="1:4" ht="15">
      <c r="A31" s="12" t="s">
        <v>350</v>
      </c>
      <c r="B31" s="17">
        <f>B27+B28-B30</f>
        <v>0</v>
      </c>
      <c r="C31" s="17">
        <f>C27+C28-C30</f>
        <v>57750000</v>
      </c>
      <c r="D31" s="15">
        <f>D27+D28-D30</f>
        <v>57750000</v>
      </c>
    </row>
    <row r="32" spans="1:4" ht="15">
      <c r="A32" s="13" t="s">
        <v>353</v>
      </c>
      <c r="B32" s="17"/>
      <c r="C32" s="17"/>
      <c r="D32" s="17"/>
    </row>
    <row r="33" spans="1:4" ht="15">
      <c r="A33" s="12" t="s">
        <v>354</v>
      </c>
      <c r="B33" s="17">
        <f>B22-B27</f>
        <v>0</v>
      </c>
      <c r="C33" s="17">
        <f>C22-C27</f>
        <v>10500000</v>
      </c>
      <c r="D33" s="17">
        <f>D22-D27</f>
        <v>10500000</v>
      </c>
    </row>
    <row r="34" spans="1:4" ht="15">
      <c r="A34" s="35" t="s">
        <v>355</v>
      </c>
      <c r="B34" s="54">
        <f>B25-B31</f>
        <v>0</v>
      </c>
      <c r="C34" s="54">
        <f>C25-C31</f>
        <v>5250000</v>
      </c>
      <c r="D34" s="54">
        <f>D25-D31</f>
        <v>5250000</v>
      </c>
    </row>
    <row r="35" spans="1:4" ht="15">
      <c r="A35" s="136"/>
      <c r="B35" s="137"/>
      <c r="C35" s="137"/>
      <c r="D35" s="137"/>
    </row>
    <row r="36" spans="1:5" ht="15">
      <c r="A36" s="127" t="s">
        <v>363</v>
      </c>
      <c r="B36" s="74"/>
      <c r="C36" s="74"/>
      <c r="D36" s="138">
        <v>41729</v>
      </c>
      <c r="E36" s="139">
        <v>41640</v>
      </c>
    </row>
    <row r="37" spans="1:5" ht="15">
      <c r="A37" s="77" t="s">
        <v>364</v>
      </c>
      <c r="B37" s="78"/>
      <c r="C37" s="78"/>
      <c r="D37" s="12"/>
      <c r="E37" s="129"/>
    </row>
    <row r="38" spans="1:5" ht="15">
      <c r="A38" s="77" t="s">
        <v>500</v>
      </c>
      <c r="B38" s="78"/>
      <c r="C38" s="78"/>
      <c r="D38" s="17">
        <v>75511092523</v>
      </c>
      <c r="E38" s="81">
        <v>74546065525</v>
      </c>
    </row>
    <row r="39" spans="1:5" ht="15">
      <c r="A39" s="77" t="s">
        <v>501</v>
      </c>
      <c r="B39" s="78"/>
      <c r="C39" s="78"/>
      <c r="D39" s="17">
        <v>17306924358</v>
      </c>
      <c r="E39" s="81">
        <v>17063929991</v>
      </c>
    </row>
    <row r="40" spans="1:5" ht="15">
      <c r="A40" s="77" t="s">
        <v>365</v>
      </c>
      <c r="B40" s="78"/>
      <c r="C40" s="78"/>
      <c r="D40" s="17">
        <v>717507500</v>
      </c>
      <c r="E40" s="81">
        <v>717507500</v>
      </c>
    </row>
    <row r="41" spans="1:5" ht="15">
      <c r="A41" s="77" t="s">
        <v>366</v>
      </c>
      <c r="B41" s="78"/>
      <c r="C41" s="78"/>
      <c r="D41" s="17">
        <v>1845000000</v>
      </c>
      <c r="E41" s="81">
        <v>1845000000</v>
      </c>
    </row>
    <row r="42" spans="1:5" ht="15">
      <c r="A42" s="77" t="s">
        <v>367</v>
      </c>
      <c r="B42" s="78"/>
      <c r="C42" s="78"/>
      <c r="D42" s="17">
        <v>18155930592</v>
      </c>
      <c r="E42" s="81">
        <v>18155930592</v>
      </c>
    </row>
    <row r="43" spans="1:5" ht="15">
      <c r="A43" s="84" t="s">
        <v>289</v>
      </c>
      <c r="B43" s="133"/>
      <c r="C43" s="133"/>
      <c r="D43" s="23">
        <f>SUM(D38:D42)</f>
        <v>113536454973</v>
      </c>
      <c r="E43" s="86">
        <f>SUM(E38:E42)</f>
        <v>112328433608</v>
      </c>
    </row>
    <row r="44" spans="1:5" ht="15">
      <c r="A44" s="88"/>
      <c r="B44" s="137"/>
      <c r="C44" s="137"/>
      <c r="D44" s="89"/>
      <c r="E44" s="89"/>
    </row>
    <row r="45" spans="1:5" ht="15">
      <c r="A45" s="137"/>
      <c r="B45" s="137"/>
      <c r="D45" s="137"/>
      <c r="E45" s="137"/>
    </row>
    <row r="46" spans="1:5" ht="15">
      <c r="A46" s="127" t="s">
        <v>368</v>
      </c>
      <c r="B46" s="74"/>
      <c r="C46" s="74"/>
      <c r="D46" s="138">
        <v>41729</v>
      </c>
      <c r="E46" s="139">
        <v>41640</v>
      </c>
    </row>
    <row r="47" spans="1:5" ht="15">
      <c r="A47" s="77" t="s">
        <v>369</v>
      </c>
      <c r="B47" s="78"/>
      <c r="C47" s="78"/>
      <c r="D47" s="17">
        <v>38467507</v>
      </c>
      <c r="E47" s="81">
        <v>37010360</v>
      </c>
    </row>
    <row r="48" spans="1:5" ht="15">
      <c r="A48" s="77" t="s">
        <v>370</v>
      </c>
      <c r="B48" s="78"/>
      <c r="C48" s="78"/>
      <c r="D48" s="17">
        <v>365830429</v>
      </c>
      <c r="E48" s="81">
        <v>44621637</v>
      </c>
    </row>
    <row r="49" spans="1:5" ht="15">
      <c r="A49" s="77" t="s">
        <v>371</v>
      </c>
      <c r="B49" s="78"/>
      <c r="C49" s="78"/>
      <c r="D49" s="17">
        <v>79254502</v>
      </c>
      <c r="E49" s="81">
        <v>39375209</v>
      </c>
    </row>
    <row r="50" spans="1:5" ht="15">
      <c r="A50" s="84" t="s">
        <v>289</v>
      </c>
      <c r="B50" s="133"/>
      <c r="C50" s="133"/>
      <c r="D50" s="23">
        <f>SUM(D47:D49)</f>
        <v>483552438</v>
      </c>
      <c r="E50" s="86">
        <f>SUM(E47:E49)</f>
        <v>121007206</v>
      </c>
    </row>
    <row r="51" spans="1:5" ht="15">
      <c r="A51" s="88"/>
      <c r="B51" s="137"/>
      <c r="C51" s="137"/>
      <c r="D51" s="89"/>
      <c r="E51" s="89"/>
    </row>
    <row r="52" spans="1:5" ht="15">
      <c r="A52" s="88"/>
      <c r="B52" s="137"/>
      <c r="D52" s="89"/>
      <c r="E52" s="120"/>
    </row>
    <row r="53" spans="1:6" ht="15">
      <c r="A53" s="124" t="s">
        <v>372</v>
      </c>
      <c r="B53" s="74"/>
      <c r="C53" s="140"/>
      <c r="D53" s="138">
        <v>41729</v>
      </c>
      <c r="E53" s="138">
        <v>41640</v>
      </c>
      <c r="F53" s="141"/>
    </row>
    <row r="54" spans="1:6" ht="15">
      <c r="A54" s="83" t="s">
        <v>373</v>
      </c>
      <c r="B54" s="78"/>
      <c r="C54" s="142"/>
      <c r="D54" s="17">
        <v>73925351088</v>
      </c>
      <c r="E54" s="17">
        <v>57757938880</v>
      </c>
      <c r="F54" s="143"/>
    </row>
    <row r="55" spans="1:6" ht="15">
      <c r="A55" s="83" t="s">
        <v>374</v>
      </c>
      <c r="B55" s="78"/>
      <c r="C55" s="142"/>
      <c r="D55" s="17">
        <v>32980264411</v>
      </c>
      <c r="E55" s="17">
        <v>26353885778</v>
      </c>
      <c r="F55" s="143"/>
    </row>
    <row r="56" spans="1:6" ht="15">
      <c r="A56" s="83" t="s">
        <v>375</v>
      </c>
      <c r="B56" s="78"/>
      <c r="C56" s="142"/>
      <c r="D56" s="17">
        <v>23300000000</v>
      </c>
      <c r="E56" s="17">
        <v>37000000000</v>
      </c>
      <c r="F56" s="143"/>
    </row>
    <row r="57" spans="1:6" ht="15">
      <c r="A57" s="84" t="s">
        <v>289</v>
      </c>
      <c r="B57" s="133"/>
      <c r="C57" s="144"/>
      <c r="D57" s="23">
        <f>SUM(D54:D56)</f>
        <v>130205615499</v>
      </c>
      <c r="E57" s="23">
        <f>SUM(E54:E56)</f>
        <v>121111824658</v>
      </c>
      <c r="F57" s="141"/>
    </row>
    <row r="58" spans="1:6" ht="15">
      <c r="A58" s="88"/>
      <c r="B58" s="137"/>
      <c r="C58" s="137"/>
      <c r="D58" s="89"/>
      <c r="E58" s="89"/>
      <c r="F58" s="137"/>
    </row>
    <row r="59" spans="1:4" ht="15">
      <c r="A59" s="145"/>
      <c r="B59" s="137"/>
      <c r="C59" s="120"/>
      <c r="D59" s="120"/>
    </row>
    <row r="60" spans="1:5" ht="15">
      <c r="A60" s="124" t="s">
        <v>376</v>
      </c>
      <c r="B60" s="74"/>
      <c r="C60" s="76"/>
      <c r="D60" s="138">
        <v>41729</v>
      </c>
      <c r="E60" s="139">
        <v>41640</v>
      </c>
    </row>
    <row r="61" spans="1:5" ht="15">
      <c r="A61" s="83" t="s">
        <v>377</v>
      </c>
      <c r="B61" s="78"/>
      <c r="C61" s="80"/>
      <c r="D61" s="17"/>
      <c r="E61" s="81"/>
    </row>
    <row r="62" spans="1:5" ht="15">
      <c r="A62" s="146" t="s">
        <v>378</v>
      </c>
      <c r="B62" s="78"/>
      <c r="C62" s="80"/>
      <c r="D62" s="17"/>
      <c r="E62" s="81"/>
    </row>
    <row r="63" spans="1:5" ht="15">
      <c r="A63" s="83" t="s">
        <v>379</v>
      </c>
      <c r="B63" s="78"/>
      <c r="C63" s="80"/>
      <c r="D63" s="17">
        <v>739698582</v>
      </c>
      <c r="E63" s="81">
        <v>1031189363</v>
      </c>
    </row>
    <row r="64" spans="1:5" ht="15">
      <c r="A64" s="83" t="s">
        <v>380</v>
      </c>
      <c r="B64" s="78"/>
      <c r="C64" s="80"/>
      <c r="D64" s="17">
        <v>2701099712</v>
      </c>
      <c r="E64" s="81">
        <v>2114679770</v>
      </c>
    </row>
    <row r="65" spans="1:5" ht="15">
      <c r="A65" s="83" t="s">
        <v>381</v>
      </c>
      <c r="B65" s="78"/>
      <c r="C65" s="106"/>
      <c r="D65" s="17">
        <v>28115606</v>
      </c>
      <c r="E65" s="81">
        <v>35182063</v>
      </c>
    </row>
    <row r="66" spans="1:5" ht="15">
      <c r="A66" s="103" t="s">
        <v>289</v>
      </c>
      <c r="B66" s="78"/>
      <c r="C66" s="106"/>
      <c r="D66" s="15">
        <f>SUM(D61:D65)</f>
        <v>3468913900</v>
      </c>
      <c r="E66" s="105">
        <f>SUM(E61:E65)</f>
        <v>3181051196</v>
      </c>
    </row>
    <row r="67" spans="1:5" ht="15">
      <c r="A67" s="84"/>
      <c r="B67" s="133"/>
      <c r="C67" s="87"/>
      <c r="D67" s="23"/>
      <c r="E67" s="86"/>
    </row>
    <row r="68" spans="1:4" ht="15">
      <c r="A68" s="145"/>
      <c r="B68" s="137"/>
      <c r="C68" s="89"/>
      <c r="D68" s="120"/>
    </row>
    <row r="69" spans="1:4" ht="15">
      <c r="A69" s="145"/>
      <c r="B69" s="137"/>
      <c r="C69" s="89"/>
      <c r="D69" s="120"/>
    </row>
    <row r="70" spans="1:6" ht="15">
      <c r="A70" s="124" t="s">
        <v>382</v>
      </c>
      <c r="B70" s="74"/>
      <c r="C70" s="147"/>
      <c r="D70" s="138">
        <v>41729</v>
      </c>
      <c r="E70" s="138">
        <v>41640</v>
      </c>
      <c r="F70" s="148"/>
    </row>
    <row r="71" spans="1:6" ht="15">
      <c r="A71" s="83" t="s">
        <v>383</v>
      </c>
      <c r="B71" s="78"/>
      <c r="C71" s="106"/>
      <c r="D71" s="17">
        <v>8970746880</v>
      </c>
      <c r="E71" s="17">
        <v>2641529280</v>
      </c>
      <c r="F71" s="129"/>
    </row>
    <row r="72" spans="1:6" ht="15">
      <c r="A72" s="83" t="s">
        <v>384</v>
      </c>
      <c r="B72" s="78"/>
      <c r="C72" s="106"/>
      <c r="D72" s="17">
        <v>137884380</v>
      </c>
      <c r="E72" s="17"/>
      <c r="F72" s="129"/>
    </row>
    <row r="73" spans="1:6" ht="15">
      <c r="A73" s="83" t="s">
        <v>385</v>
      </c>
      <c r="B73" s="78"/>
      <c r="C73" s="106"/>
      <c r="D73" s="17">
        <f>SUM(C74:C86)</f>
        <v>18043589855</v>
      </c>
      <c r="E73" s="17">
        <f>SUM(F74:F86)</f>
        <v>6338130606</v>
      </c>
      <c r="F73" s="129"/>
    </row>
    <row r="74" spans="1:6" ht="15">
      <c r="A74" s="83" t="s">
        <v>386</v>
      </c>
      <c r="B74" s="78"/>
      <c r="C74" s="80">
        <v>525630813</v>
      </c>
      <c r="D74" s="12"/>
      <c r="E74" s="12"/>
      <c r="F74" s="81">
        <v>1156224064</v>
      </c>
    </row>
    <row r="75" spans="1:6" ht="15">
      <c r="A75" s="83" t="s">
        <v>502</v>
      </c>
      <c r="B75" s="78"/>
      <c r="C75" s="80">
        <v>20000000</v>
      </c>
      <c r="D75" s="12"/>
      <c r="E75" s="12"/>
      <c r="F75" s="81">
        <v>20000000</v>
      </c>
    </row>
    <row r="76" spans="1:6" ht="15">
      <c r="A76" s="83" t="s">
        <v>387</v>
      </c>
      <c r="B76" s="78"/>
      <c r="C76" s="80">
        <v>2524000000</v>
      </c>
      <c r="D76" s="12"/>
      <c r="E76" s="12"/>
      <c r="F76" s="81">
        <v>3937947500</v>
      </c>
    </row>
    <row r="77" spans="1:6" ht="15">
      <c r="A77" s="83" t="s">
        <v>388</v>
      </c>
      <c r="B77" s="78"/>
      <c r="C77" s="80">
        <v>7800000000</v>
      </c>
      <c r="D77" s="12"/>
      <c r="E77" s="12"/>
      <c r="F77" s="81"/>
    </row>
    <row r="78" spans="1:6" ht="15">
      <c r="A78" s="83" t="s">
        <v>511</v>
      </c>
      <c r="B78" s="78"/>
      <c r="C78" s="80">
        <v>5950000000</v>
      </c>
      <c r="D78" s="12"/>
      <c r="E78" s="12"/>
      <c r="F78" s="81"/>
    </row>
    <row r="79" spans="1:6" ht="15">
      <c r="A79" s="83" t="s">
        <v>389</v>
      </c>
      <c r="B79" s="78"/>
      <c r="C79" s="80">
        <v>593959042</v>
      </c>
      <c r="D79" s="12"/>
      <c r="E79" s="12"/>
      <c r="F79" s="81">
        <v>593959042</v>
      </c>
    </row>
    <row r="80" spans="1:6" ht="15">
      <c r="A80" s="83" t="s">
        <v>390</v>
      </c>
      <c r="B80" s="78"/>
      <c r="C80" s="80">
        <v>20000000</v>
      </c>
      <c r="D80" s="12"/>
      <c r="E80" s="12"/>
      <c r="F80" s="81">
        <v>20000000</v>
      </c>
    </row>
    <row r="81" spans="1:6" ht="15">
      <c r="A81" s="83" t="s">
        <v>391</v>
      </c>
      <c r="B81" s="78"/>
      <c r="C81" s="80">
        <v>300000000</v>
      </c>
      <c r="D81" s="12"/>
      <c r="E81" s="12"/>
      <c r="F81" s="81">
        <v>300000000</v>
      </c>
    </row>
    <row r="82" spans="1:6" ht="15">
      <c r="A82" s="83" t="s">
        <v>392</v>
      </c>
      <c r="B82" s="78"/>
      <c r="C82" s="80">
        <v>200000000</v>
      </c>
      <c r="D82" s="12"/>
      <c r="E82" s="12"/>
      <c r="F82" s="81">
        <v>200000000</v>
      </c>
    </row>
    <row r="83" spans="1:6" ht="15">
      <c r="A83" s="83" t="s">
        <v>393</v>
      </c>
      <c r="B83" s="78"/>
      <c r="C83" s="80">
        <v>30000000</v>
      </c>
      <c r="D83" s="12"/>
      <c r="E83" s="12"/>
      <c r="F83" s="81">
        <v>30000000</v>
      </c>
    </row>
    <row r="84" spans="1:6" ht="15">
      <c r="A84" s="83" t="s">
        <v>394</v>
      </c>
      <c r="B84" s="78"/>
      <c r="C84" s="80">
        <v>20000000</v>
      </c>
      <c r="D84" s="12"/>
      <c r="E84" s="12"/>
      <c r="F84" s="81">
        <v>20000000</v>
      </c>
    </row>
    <row r="85" spans="1:6" ht="15">
      <c r="A85" s="83" t="s">
        <v>395</v>
      </c>
      <c r="B85" s="78"/>
      <c r="C85" s="80">
        <v>30000000</v>
      </c>
      <c r="D85" s="12"/>
      <c r="E85" s="12"/>
      <c r="F85" s="81">
        <v>30000000</v>
      </c>
    </row>
    <row r="86" spans="1:6" ht="15">
      <c r="A86" s="83" t="s">
        <v>396</v>
      </c>
      <c r="B86" s="78"/>
      <c r="C86" s="80">
        <v>30000000</v>
      </c>
      <c r="D86" s="12"/>
      <c r="E86" s="12"/>
      <c r="F86" s="81">
        <v>30000000</v>
      </c>
    </row>
    <row r="87" spans="1:6" ht="15">
      <c r="A87" s="84" t="s">
        <v>289</v>
      </c>
      <c r="B87" s="133"/>
      <c r="C87" s="126"/>
      <c r="D87" s="23">
        <f>SUM(D71:D79)</f>
        <v>27152221115</v>
      </c>
      <c r="E87" s="23">
        <f>SUM(E71:E79)</f>
        <v>8979659886</v>
      </c>
      <c r="F87" s="149"/>
    </row>
    <row r="88" spans="1:6" ht="15">
      <c r="A88" s="88"/>
      <c r="B88" s="137"/>
      <c r="C88" s="120"/>
      <c r="D88" s="89"/>
      <c r="E88" s="89"/>
      <c r="F88" s="137"/>
    </row>
    <row r="89" spans="1:6" ht="15">
      <c r="A89" s="88"/>
      <c r="B89" s="137"/>
      <c r="C89" s="120"/>
      <c r="D89" s="89"/>
      <c r="E89" s="89"/>
      <c r="F89" s="137"/>
    </row>
    <row r="90" spans="1:4" ht="15">
      <c r="A90" s="88"/>
      <c r="B90" s="137"/>
      <c r="C90" s="120"/>
      <c r="D90" s="120"/>
    </row>
    <row r="91" ht="15">
      <c r="A91" s="39" t="s">
        <v>397</v>
      </c>
    </row>
    <row r="92" ht="15">
      <c r="A92" s="24" t="s">
        <v>398</v>
      </c>
    </row>
    <row r="93" spans="1:7" ht="15">
      <c r="A93" s="150"/>
      <c r="B93" s="57" t="s">
        <v>399</v>
      </c>
      <c r="C93" s="43" t="s">
        <v>400</v>
      </c>
      <c r="D93" s="57" t="s">
        <v>401</v>
      </c>
      <c r="E93" s="57" t="s">
        <v>402</v>
      </c>
      <c r="F93" s="57" t="s">
        <v>403</v>
      </c>
      <c r="G93" s="57" t="s">
        <v>404</v>
      </c>
    </row>
    <row r="94" spans="1:7" ht="15">
      <c r="A94" s="46"/>
      <c r="B94" s="49"/>
      <c r="C94" s="48" t="s">
        <v>405</v>
      </c>
      <c r="D94" s="58"/>
      <c r="E94" s="58" t="s">
        <v>406</v>
      </c>
      <c r="F94" s="58" t="s">
        <v>407</v>
      </c>
      <c r="G94" s="58" t="s">
        <v>408</v>
      </c>
    </row>
    <row r="95" spans="1:7" ht="15">
      <c r="A95" s="127" t="s">
        <v>409</v>
      </c>
      <c r="B95" s="151">
        <v>82146920000</v>
      </c>
      <c r="C95" s="152">
        <v>32390192180</v>
      </c>
      <c r="D95" s="15">
        <v>-6465116864</v>
      </c>
      <c r="E95" s="151">
        <v>19055768644</v>
      </c>
      <c r="F95" s="151">
        <v>7978092706</v>
      </c>
      <c r="G95" s="151">
        <v>11574511470</v>
      </c>
    </row>
    <row r="96" spans="1:7" ht="15">
      <c r="A96" s="130" t="s">
        <v>410</v>
      </c>
      <c r="B96" s="15">
        <f>B97+B100+B101+B102</f>
        <v>0</v>
      </c>
      <c r="C96" s="15">
        <f>SUM(C97:C102)</f>
        <v>0</v>
      </c>
      <c r="D96" s="15">
        <f>SUM(D97:D102)</f>
        <v>0</v>
      </c>
      <c r="E96" s="15">
        <f>SUM(E97:E102)</f>
        <v>2879452589</v>
      </c>
      <c r="F96" s="15">
        <f>SUM(F97:F102)</f>
        <v>970921008</v>
      </c>
      <c r="G96" s="15">
        <f>SUM(G97:G102)</f>
        <v>19155379878</v>
      </c>
    </row>
    <row r="97" spans="1:7" ht="15">
      <c r="A97" s="77" t="s">
        <v>411</v>
      </c>
      <c r="B97" s="17"/>
      <c r="C97" s="129"/>
      <c r="D97" s="17"/>
      <c r="E97" s="17"/>
      <c r="F97" s="17"/>
      <c r="G97" s="17"/>
    </row>
    <row r="98" spans="1:7" ht="15">
      <c r="A98" s="31" t="s">
        <v>412</v>
      </c>
      <c r="B98" s="17"/>
      <c r="C98" s="129"/>
      <c r="D98" s="17"/>
      <c r="E98" s="17"/>
      <c r="F98" s="17"/>
      <c r="G98" s="17"/>
    </row>
    <row r="99" spans="1:7" ht="15">
      <c r="A99" s="31" t="s">
        <v>413</v>
      </c>
      <c r="B99" s="17"/>
      <c r="C99" s="129"/>
      <c r="D99" s="17"/>
      <c r="E99" s="17"/>
      <c r="F99" s="17"/>
      <c r="G99" s="17"/>
    </row>
    <row r="100" spans="1:7" ht="15">
      <c r="A100" s="77" t="s">
        <v>414</v>
      </c>
      <c r="B100" s="12"/>
      <c r="C100" s="129"/>
      <c r="D100" s="17"/>
      <c r="E100" s="17"/>
      <c r="F100" s="17"/>
      <c r="G100" s="17">
        <v>19155379878</v>
      </c>
    </row>
    <row r="101" spans="1:7" ht="15">
      <c r="A101" s="77" t="s">
        <v>415</v>
      </c>
      <c r="B101" s="12"/>
      <c r="C101" s="129"/>
      <c r="D101" s="17"/>
      <c r="E101" s="17">
        <v>2879452589</v>
      </c>
      <c r="F101" s="17">
        <v>970921008</v>
      </c>
      <c r="G101" s="17"/>
    </row>
    <row r="102" spans="1:7" ht="15">
      <c r="A102" s="77" t="s">
        <v>416</v>
      </c>
      <c r="B102" s="12"/>
      <c r="C102" s="129"/>
      <c r="D102" s="17"/>
      <c r="E102" s="17"/>
      <c r="F102" s="17"/>
      <c r="G102" s="17"/>
    </row>
    <row r="103" spans="1:7" ht="15">
      <c r="A103" s="130" t="s">
        <v>417</v>
      </c>
      <c r="B103" s="15">
        <f aca="true" t="shared" si="1" ref="B103:G103">SUM(B104:B108)</f>
        <v>0</v>
      </c>
      <c r="C103" s="15">
        <f t="shared" si="1"/>
        <v>0</v>
      </c>
      <c r="D103" s="15">
        <f t="shared" si="1"/>
        <v>0</v>
      </c>
      <c r="E103" s="15">
        <f t="shared" si="1"/>
        <v>0</v>
      </c>
      <c r="F103" s="15">
        <f t="shared" si="1"/>
        <v>0</v>
      </c>
      <c r="G103" s="15">
        <f t="shared" si="1"/>
        <v>18126115758</v>
      </c>
    </row>
    <row r="104" spans="1:7" ht="15">
      <c r="A104" s="77" t="s">
        <v>418</v>
      </c>
      <c r="B104" s="12"/>
      <c r="C104" s="129"/>
      <c r="D104" s="17"/>
      <c r="E104" s="17"/>
      <c r="F104" s="17"/>
      <c r="G104" s="17">
        <v>2879452589</v>
      </c>
    </row>
    <row r="105" spans="1:7" ht="15">
      <c r="A105" s="77" t="s">
        <v>419</v>
      </c>
      <c r="B105" s="12"/>
      <c r="C105" s="129"/>
      <c r="D105" s="17"/>
      <c r="E105" s="17"/>
      <c r="F105" s="17"/>
      <c r="G105" s="17">
        <v>970921008</v>
      </c>
    </row>
    <row r="106" spans="1:7" ht="15">
      <c r="A106" s="77" t="s">
        <v>420</v>
      </c>
      <c r="B106" s="12"/>
      <c r="C106" s="129"/>
      <c r="D106" s="17"/>
      <c r="E106" s="17"/>
      <c r="F106" s="17"/>
      <c r="G106" s="17">
        <v>1617306961</v>
      </c>
    </row>
    <row r="107" spans="1:7" ht="15">
      <c r="A107" s="77" t="s">
        <v>421</v>
      </c>
      <c r="B107" s="12"/>
      <c r="C107" s="81"/>
      <c r="D107" s="17"/>
      <c r="E107" s="17"/>
      <c r="F107" s="17"/>
      <c r="G107" s="17"/>
    </row>
    <row r="108" spans="1:7" ht="15">
      <c r="A108" s="77" t="s">
        <v>422</v>
      </c>
      <c r="B108" s="12"/>
      <c r="C108" s="129"/>
      <c r="D108" s="17"/>
      <c r="E108" s="17"/>
      <c r="F108" s="17"/>
      <c r="G108" s="17">
        <v>12658435200</v>
      </c>
    </row>
    <row r="109" spans="1:7" ht="15">
      <c r="A109" s="130" t="s">
        <v>423</v>
      </c>
      <c r="B109" s="15">
        <f aca="true" t="shared" si="2" ref="B109:G109">B95+B96-B103</f>
        <v>82146920000</v>
      </c>
      <c r="C109" s="15">
        <f t="shared" si="2"/>
        <v>32390192180</v>
      </c>
      <c r="D109" s="15">
        <f t="shared" si="2"/>
        <v>-6465116864</v>
      </c>
      <c r="E109" s="15">
        <f t="shared" si="2"/>
        <v>21935221233</v>
      </c>
      <c r="F109" s="15">
        <f t="shared" si="2"/>
        <v>8949013714</v>
      </c>
      <c r="G109" s="15">
        <f t="shared" si="2"/>
        <v>12603775590</v>
      </c>
    </row>
    <row r="110" spans="1:7" ht="15">
      <c r="A110" s="130"/>
      <c r="B110" s="12"/>
      <c r="C110" s="129"/>
      <c r="D110" s="15"/>
      <c r="E110" s="15"/>
      <c r="F110" s="15"/>
      <c r="G110" s="15"/>
    </row>
    <row r="111" spans="1:7" ht="15">
      <c r="A111" s="130" t="s">
        <v>424</v>
      </c>
      <c r="B111" s="15">
        <v>82146920000</v>
      </c>
      <c r="C111" s="105">
        <v>32390192180</v>
      </c>
      <c r="D111" s="15">
        <v>-6465116864</v>
      </c>
      <c r="E111" s="15">
        <v>21935221233</v>
      </c>
      <c r="F111" s="15">
        <v>8949013714</v>
      </c>
      <c r="G111" s="15">
        <v>12603775590</v>
      </c>
    </row>
    <row r="112" spans="1:7" ht="15">
      <c r="A112" s="130" t="s">
        <v>425</v>
      </c>
      <c r="B112" s="12"/>
      <c r="C112" s="129"/>
      <c r="D112" s="15"/>
      <c r="E112" s="15">
        <v>2883448978</v>
      </c>
      <c r="F112" s="15">
        <v>1446221660</v>
      </c>
      <c r="G112" s="15">
        <v>5104385882</v>
      </c>
    </row>
    <row r="113" spans="1:7" ht="15">
      <c r="A113" s="77" t="s">
        <v>426</v>
      </c>
      <c r="B113" s="12"/>
      <c r="C113" s="129"/>
      <c r="D113" s="17"/>
      <c r="E113" s="17"/>
      <c r="F113" s="17"/>
      <c r="G113" s="17">
        <v>5104385882</v>
      </c>
    </row>
    <row r="114" spans="1:7" ht="15">
      <c r="A114" s="77" t="s">
        <v>427</v>
      </c>
      <c r="B114" s="12"/>
      <c r="C114" s="129"/>
      <c r="D114" s="17"/>
      <c r="E114" s="17"/>
      <c r="F114" s="17"/>
      <c r="G114" s="17"/>
    </row>
    <row r="115" spans="1:7" ht="15">
      <c r="A115" s="130" t="s">
        <v>428</v>
      </c>
      <c r="B115" s="12"/>
      <c r="C115" s="129"/>
      <c r="D115" s="17"/>
      <c r="E115" s="17"/>
      <c r="F115" s="17"/>
      <c r="G115" s="15">
        <f>SUM(G116:G119)</f>
        <v>12603775590</v>
      </c>
    </row>
    <row r="116" spans="1:7" ht="15">
      <c r="A116" s="77" t="s">
        <v>503</v>
      </c>
      <c r="B116" s="12"/>
      <c r="C116" s="129"/>
      <c r="D116" s="17"/>
      <c r="E116" s="17"/>
      <c r="F116" s="17"/>
      <c r="G116" s="17">
        <v>2883448978</v>
      </c>
    </row>
    <row r="117" spans="1:7" ht="15">
      <c r="A117" s="77" t="s">
        <v>504</v>
      </c>
      <c r="B117" s="12"/>
      <c r="C117" s="129"/>
      <c r="D117" s="17"/>
      <c r="E117" s="17"/>
      <c r="F117" s="17"/>
      <c r="G117" s="17">
        <v>1446221660</v>
      </c>
    </row>
    <row r="118" spans="1:7" ht="15">
      <c r="A118" s="77" t="s">
        <v>505</v>
      </c>
      <c r="B118" s="12"/>
      <c r="C118" s="129"/>
      <c r="D118" s="17"/>
      <c r="E118" s="17"/>
      <c r="F118" s="17"/>
      <c r="G118" s="17">
        <v>1944887352</v>
      </c>
    </row>
    <row r="119" spans="1:7" ht="15">
      <c r="A119" s="153" t="s">
        <v>429</v>
      </c>
      <c r="B119" s="18"/>
      <c r="C119" s="154"/>
      <c r="D119" s="20"/>
      <c r="E119" s="20"/>
      <c r="F119" s="20"/>
      <c r="G119" s="20">
        <v>6329217600</v>
      </c>
    </row>
    <row r="120" spans="1:7" ht="15">
      <c r="A120" s="155" t="s">
        <v>350</v>
      </c>
      <c r="B120" s="156">
        <f aca="true" t="shared" si="3" ref="B120:G120">B111+B112-B115</f>
        <v>82146920000</v>
      </c>
      <c r="C120" s="156">
        <f t="shared" si="3"/>
        <v>32390192180</v>
      </c>
      <c r="D120" s="156">
        <f t="shared" si="3"/>
        <v>-6465116864</v>
      </c>
      <c r="E120" s="156">
        <f t="shared" si="3"/>
        <v>24818670211</v>
      </c>
      <c r="F120" s="156">
        <f t="shared" si="3"/>
        <v>10395235374</v>
      </c>
      <c r="G120" s="156">
        <f t="shared" si="3"/>
        <v>5104385882</v>
      </c>
    </row>
    <row r="121" spans="1:7" ht="15">
      <c r="A121" s="12" t="s">
        <v>430</v>
      </c>
      <c r="B121" s="15"/>
      <c r="C121" s="15"/>
      <c r="D121" s="15"/>
      <c r="E121" s="15"/>
      <c r="F121" s="15"/>
      <c r="G121" s="17"/>
    </row>
    <row r="122" spans="1:7" ht="15">
      <c r="A122" s="35" t="s">
        <v>426</v>
      </c>
      <c r="B122" s="23"/>
      <c r="C122" s="23"/>
      <c r="D122" s="23"/>
      <c r="E122" s="23"/>
      <c r="F122" s="23"/>
      <c r="G122" s="54">
        <v>5104385882</v>
      </c>
    </row>
    <row r="123" spans="1:7" ht="15">
      <c r="A123" s="137"/>
      <c r="B123" s="89"/>
      <c r="C123" s="89"/>
      <c r="D123" s="89"/>
      <c r="E123" s="89"/>
      <c r="F123" s="89"/>
      <c r="G123" s="120"/>
    </row>
    <row r="124" spans="1:7" ht="15">
      <c r="A124" s="137"/>
      <c r="B124" s="137"/>
      <c r="C124" s="137"/>
      <c r="D124" s="137"/>
      <c r="E124" s="137"/>
      <c r="F124" s="137"/>
      <c r="G124" s="137"/>
    </row>
    <row r="125" spans="1:7" ht="15">
      <c r="A125" s="127" t="s">
        <v>431</v>
      </c>
      <c r="B125" s="74"/>
      <c r="C125" s="74"/>
      <c r="D125" s="138">
        <v>41729</v>
      </c>
      <c r="E125" s="134" t="s">
        <v>432</v>
      </c>
      <c r="F125" s="138">
        <v>41640</v>
      </c>
      <c r="G125" s="134" t="s">
        <v>432</v>
      </c>
    </row>
    <row r="126" spans="1:7" ht="15">
      <c r="A126" s="77" t="s">
        <v>433</v>
      </c>
      <c r="B126" s="78"/>
      <c r="C126" s="78"/>
      <c r="D126" s="17">
        <v>31566000000</v>
      </c>
      <c r="E126" s="157">
        <v>0.3843</v>
      </c>
      <c r="F126" s="17">
        <v>31566000000</v>
      </c>
      <c r="G126" s="157">
        <v>0.3843</v>
      </c>
    </row>
    <row r="127" spans="1:7" ht="15">
      <c r="A127" s="77" t="s">
        <v>434</v>
      </c>
      <c r="B127" s="78"/>
      <c r="C127" s="78"/>
      <c r="D127" s="17">
        <v>50580920000</v>
      </c>
      <c r="E127" s="157">
        <v>0.6157</v>
      </c>
      <c r="F127" s="17">
        <v>50580920000</v>
      </c>
      <c r="G127" s="157">
        <v>0.6157</v>
      </c>
    </row>
    <row r="128" spans="1:7" ht="15">
      <c r="A128" s="158" t="s">
        <v>435</v>
      </c>
      <c r="B128" s="78"/>
      <c r="C128" s="78"/>
      <c r="D128" s="17">
        <v>32390192180</v>
      </c>
      <c r="E128" s="12"/>
      <c r="F128" s="17">
        <v>32390192180</v>
      </c>
      <c r="G128" s="12"/>
    </row>
    <row r="129" spans="1:7" ht="15">
      <c r="A129" s="158" t="s">
        <v>436</v>
      </c>
      <c r="B129" s="78"/>
      <c r="C129" s="78"/>
      <c r="D129" s="17">
        <v>-6465116864</v>
      </c>
      <c r="E129" s="159"/>
      <c r="F129" s="17">
        <v>-6465116864</v>
      </c>
      <c r="G129" s="12"/>
    </row>
    <row r="130" spans="1:7" ht="15">
      <c r="A130" s="103" t="s">
        <v>289</v>
      </c>
      <c r="B130" s="78"/>
      <c r="C130" s="78"/>
      <c r="D130" s="160">
        <f>D126+D127+D128+D129</f>
        <v>108071995316</v>
      </c>
      <c r="E130" s="161">
        <v>1</v>
      </c>
      <c r="F130" s="160">
        <f>F126+F127+F128+F129</f>
        <v>108071995316</v>
      </c>
      <c r="G130" s="161">
        <v>1</v>
      </c>
    </row>
    <row r="131" spans="1:7" ht="15">
      <c r="A131" s="77" t="s">
        <v>437</v>
      </c>
      <c r="B131" s="78"/>
      <c r="C131" s="78"/>
      <c r="D131" s="12"/>
      <c r="E131" s="12"/>
      <c r="F131" s="12"/>
      <c r="G131" s="12"/>
    </row>
    <row r="132" spans="1:7" ht="15">
      <c r="A132" s="77" t="s">
        <v>438</v>
      </c>
      <c r="B132" s="78"/>
      <c r="C132" s="78"/>
      <c r="D132" s="80">
        <v>303170</v>
      </c>
      <c r="E132" s="78" t="s">
        <v>439</v>
      </c>
      <c r="F132" s="80">
        <v>303170</v>
      </c>
      <c r="G132" s="129" t="s">
        <v>439</v>
      </c>
    </row>
    <row r="133" spans="1:7" ht="15">
      <c r="A133" s="162"/>
      <c r="B133" s="133"/>
      <c r="C133" s="133"/>
      <c r="D133" s="126"/>
      <c r="E133" s="133"/>
      <c r="F133" s="126"/>
      <c r="G133" s="149"/>
    </row>
    <row r="134" spans="1:7" ht="15">
      <c r="A134" s="137"/>
      <c r="B134" s="137"/>
      <c r="C134" s="137"/>
      <c r="D134" s="120"/>
      <c r="E134" s="137"/>
      <c r="F134" s="120"/>
      <c r="G134" s="137"/>
    </row>
    <row r="135" spans="1:7" ht="15">
      <c r="A135" s="137"/>
      <c r="B135" s="137"/>
      <c r="C135" s="137"/>
      <c r="D135" s="120"/>
      <c r="E135" s="137"/>
      <c r="F135" s="120"/>
      <c r="G135" s="137"/>
    </row>
    <row r="137" ht="15">
      <c r="A137" s="39" t="s">
        <v>440</v>
      </c>
    </row>
    <row r="138" spans="1:6" ht="15">
      <c r="A138" s="73"/>
      <c r="B138" s="74"/>
      <c r="C138" s="74"/>
      <c r="D138" s="74"/>
      <c r="E138" s="138">
        <v>41729</v>
      </c>
      <c r="F138" s="139">
        <v>41640</v>
      </c>
    </row>
    <row r="139" spans="1:6" ht="15">
      <c r="A139" s="77" t="s">
        <v>441</v>
      </c>
      <c r="B139" s="78"/>
      <c r="C139" s="78"/>
      <c r="D139" s="78"/>
      <c r="E139" s="15">
        <v>82146920000</v>
      </c>
      <c r="F139" s="105">
        <v>82146920000</v>
      </c>
    </row>
    <row r="140" spans="1:6" ht="15">
      <c r="A140" s="77" t="s">
        <v>442</v>
      </c>
      <c r="B140" s="78"/>
      <c r="C140" s="78"/>
      <c r="D140" s="78"/>
      <c r="E140" s="17">
        <v>82146920000</v>
      </c>
      <c r="F140" s="81">
        <v>82146920000</v>
      </c>
    </row>
    <row r="141" spans="1:6" ht="15">
      <c r="A141" s="77" t="s">
        <v>443</v>
      </c>
      <c r="B141" s="78"/>
      <c r="C141" s="78"/>
      <c r="D141" s="78"/>
      <c r="E141" s="17"/>
      <c r="F141" s="81"/>
    </row>
    <row r="142" spans="1:6" ht="15">
      <c r="A142" s="77" t="s">
        <v>444</v>
      </c>
      <c r="B142" s="78"/>
      <c r="C142" s="78"/>
      <c r="D142" s="78"/>
      <c r="E142" s="17"/>
      <c r="F142" s="81"/>
    </row>
    <row r="143" spans="1:6" ht="15">
      <c r="A143" s="77" t="s">
        <v>445</v>
      </c>
      <c r="B143" s="78"/>
      <c r="C143" s="78"/>
      <c r="D143" s="78"/>
      <c r="E143" s="17">
        <f>E140+E141-E142</f>
        <v>82146920000</v>
      </c>
      <c r="F143" s="81">
        <f>F140+F141-F142</f>
        <v>82146920000</v>
      </c>
    </row>
    <row r="144" spans="1:6" ht="15">
      <c r="A144" s="162" t="s">
        <v>446</v>
      </c>
      <c r="B144" s="133"/>
      <c r="C144" s="133"/>
      <c r="D144" s="133"/>
      <c r="E144" s="54">
        <v>6329217600</v>
      </c>
      <c r="F144" s="163">
        <v>15823044000</v>
      </c>
    </row>
    <row r="145" spans="1:6" ht="15">
      <c r="A145" s="137"/>
      <c r="B145" s="137"/>
      <c r="C145" s="137"/>
      <c r="D145" s="137"/>
      <c r="E145" s="120"/>
      <c r="F145" s="120"/>
    </row>
    <row r="147" spans="1:6" ht="15">
      <c r="A147" s="127" t="s">
        <v>447</v>
      </c>
      <c r="B147" s="74"/>
      <c r="C147" s="74"/>
      <c r="D147" s="74"/>
      <c r="E147" s="138">
        <v>41729</v>
      </c>
      <c r="F147" s="139">
        <v>41640</v>
      </c>
    </row>
    <row r="148" spans="1:6" ht="15">
      <c r="A148" s="77" t="s">
        <v>448</v>
      </c>
      <c r="B148" s="78"/>
      <c r="C148" s="78"/>
      <c r="D148" s="78"/>
      <c r="E148" s="17">
        <v>8214692</v>
      </c>
      <c r="F148" s="81">
        <v>8214692</v>
      </c>
    </row>
    <row r="149" spans="1:6" ht="15">
      <c r="A149" s="77" t="s">
        <v>449</v>
      </c>
      <c r="B149" s="78"/>
      <c r="C149" s="78"/>
      <c r="D149" s="78"/>
      <c r="E149" s="17">
        <v>8214692</v>
      </c>
      <c r="F149" s="81">
        <v>8214692</v>
      </c>
    </row>
    <row r="150" spans="1:6" ht="15">
      <c r="A150" s="77" t="s">
        <v>450</v>
      </c>
      <c r="B150" s="78"/>
      <c r="C150" s="78"/>
      <c r="D150" s="78"/>
      <c r="E150" s="17">
        <v>8214692</v>
      </c>
      <c r="F150" s="81">
        <v>8214692</v>
      </c>
    </row>
    <row r="151" spans="1:6" ht="15">
      <c r="A151" s="77" t="s">
        <v>451</v>
      </c>
      <c r="B151" s="78"/>
      <c r="C151" s="78"/>
      <c r="D151" s="78"/>
      <c r="E151" s="12"/>
      <c r="F151" s="129"/>
    </row>
    <row r="152" spans="1:6" ht="15">
      <c r="A152" s="77" t="s">
        <v>452</v>
      </c>
      <c r="B152" s="78"/>
      <c r="C152" s="78"/>
      <c r="D152" s="78"/>
      <c r="E152" s="17">
        <v>303170</v>
      </c>
      <c r="F152" s="81">
        <v>303170</v>
      </c>
    </row>
    <row r="153" spans="1:6" ht="15">
      <c r="A153" s="77" t="s">
        <v>450</v>
      </c>
      <c r="B153" s="78"/>
      <c r="C153" s="78"/>
      <c r="D153" s="78"/>
      <c r="E153" s="17">
        <v>303170</v>
      </c>
      <c r="F153" s="81">
        <v>303170</v>
      </c>
    </row>
    <row r="154" spans="1:6" ht="15">
      <c r="A154" s="77" t="s">
        <v>451</v>
      </c>
      <c r="B154" s="78"/>
      <c r="C154" s="78"/>
      <c r="D154" s="78"/>
      <c r="E154" s="12"/>
      <c r="F154" s="129"/>
    </row>
    <row r="155" spans="1:6" ht="15">
      <c r="A155" s="77" t="s">
        <v>453</v>
      </c>
      <c r="B155" s="78"/>
      <c r="C155" s="78"/>
      <c r="D155" s="78"/>
      <c r="E155" s="17">
        <f>E149-E152</f>
        <v>7911522</v>
      </c>
      <c r="F155" s="81">
        <f>F149-F152</f>
        <v>7911522</v>
      </c>
    </row>
    <row r="156" spans="1:6" ht="15">
      <c r="A156" s="77" t="s">
        <v>450</v>
      </c>
      <c r="B156" s="78"/>
      <c r="C156" s="78"/>
      <c r="D156" s="78"/>
      <c r="E156" s="17">
        <f>E150-E153</f>
        <v>7911522</v>
      </c>
      <c r="F156" s="81">
        <f>F150-F153</f>
        <v>7911522</v>
      </c>
    </row>
    <row r="157" spans="1:6" ht="15">
      <c r="A157" s="77" t="s">
        <v>451</v>
      </c>
      <c r="B157" s="78"/>
      <c r="C157" s="78"/>
      <c r="D157" s="78"/>
      <c r="E157" s="12"/>
      <c r="F157" s="129"/>
    </row>
    <row r="158" spans="1:6" ht="15">
      <c r="A158" s="162" t="s">
        <v>454</v>
      </c>
      <c r="B158" s="133"/>
      <c r="C158" s="133"/>
      <c r="D158" s="133"/>
      <c r="E158" s="35"/>
      <c r="F158" s="149"/>
    </row>
    <row r="160" ht="15">
      <c r="A160" s="39" t="s">
        <v>455</v>
      </c>
    </row>
    <row r="161" spans="1:6" ht="15">
      <c r="A161" s="127" t="s">
        <v>456</v>
      </c>
      <c r="B161" s="74"/>
      <c r="C161" s="74"/>
      <c r="D161" s="74"/>
      <c r="E161" s="164" t="s">
        <v>494</v>
      </c>
      <c r="F161" s="164" t="s">
        <v>146</v>
      </c>
    </row>
    <row r="162" spans="1:6" ht="15">
      <c r="A162" s="77" t="s">
        <v>457</v>
      </c>
      <c r="B162" s="78"/>
      <c r="C162" s="78"/>
      <c r="D162" s="78"/>
      <c r="E162" s="17">
        <v>71949815694</v>
      </c>
      <c r="F162" s="17">
        <v>116342638177</v>
      </c>
    </row>
    <row r="163" spans="1:6" ht="15">
      <c r="A163" s="77" t="s">
        <v>458</v>
      </c>
      <c r="B163" s="78"/>
      <c r="C163" s="78"/>
      <c r="D163" s="78"/>
      <c r="E163" s="17">
        <v>6839111163</v>
      </c>
      <c r="F163" s="17">
        <v>6639422749</v>
      </c>
    </row>
    <row r="164" spans="1:6" ht="15">
      <c r="A164" s="103" t="s">
        <v>289</v>
      </c>
      <c r="B164" s="78"/>
      <c r="C164" s="78"/>
      <c r="D164" s="78"/>
      <c r="E164" s="15">
        <f>SUM(E162:E163)</f>
        <v>78788926857</v>
      </c>
      <c r="F164" s="15">
        <f>SUM(F162:F163)</f>
        <v>122982060926</v>
      </c>
    </row>
    <row r="165" spans="1:6" ht="15">
      <c r="A165" s="77"/>
      <c r="B165" s="78"/>
      <c r="C165" s="78"/>
      <c r="D165" s="78"/>
      <c r="E165" s="12"/>
      <c r="F165" s="12"/>
    </row>
    <row r="166" spans="1:6" ht="15">
      <c r="A166" s="130" t="s">
        <v>459</v>
      </c>
      <c r="B166" s="78"/>
      <c r="C166" s="78"/>
      <c r="D166" s="78"/>
      <c r="E166" s="11" t="s">
        <v>494</v>
      </c>
      <c r="F166" s="11" t="s">
        <v>146</v>
      </c>
    </row>
    <row r="167" spans="1:6" ht="15">
      <c r="A167" s="77" t="s">
        <v>460</v>
      </c>
      <c r="B167" s="78"/>
      <c r="C167" s="78"/>
      <c r="D167" s="78"/>
      <c r="E167" s="17">
        <v>71949815694</v>
      </c>
      <c r="F167" s="17">
        <v>116342638177</v>
      </c>
    </row>
    <row r="168" spans="1:6" ht="15">
      <c r="A168" s="77" t="s">
        <v>461</v>
      </c>
      <c r="B168" s="78"/>
      <c r="C168" s="78"/>
      <c r="D168" s="78"/>
      <c r="E168" s="17">
        <v>6839111163</v>
      </c>
      <c r="F168" s="17">
        <v>6639422749</v>
      </c>
    </row>
    <row r="169" spans="1:6" ht="15">
      <c r="A169" s="103" t="s">
        <v>289</v>
      </c>
      <c r="B169" s="78"/>
      <c r="C169" s="78"/>
      <c r="D169" s="78"/>
      <c r="E169" s="15">
        <f>SUM(E167:E168)</f>
        <v>78788926857</v>
      </c>
      <c r="F169" s="15">
        <f>SUM(F167:F168)</f>
        <v>122982060926</v>
      </c>
    </row>
    <row r="170" spans="1:6" ht="15">
      <c r="A170" s="103"/>
      <c r="B170" s="78"/>
      <c r="C170" s="78"/>
      <c r="D170" s="78"/>
      <c r="E170" s="15"/>
      <c r="F170" s="15"/>
    </row>
    <row r="171" spans="1:6" ht="15">
      <c r="A171" s="77"/>
      <c r="B171" s="78"/>
      <c r="C171" s="78"/>
      <c r="D171" s="78"/>
      <c r="E171" s="12"/>
      <c r="F171" s="12"/>
    </row>
    <row r="172" spans="1:6" ht="15">
      <c r="A172" s="130" t="s">
        <v>462</v>
      </c>
      <c r="B172" s="78"/>
      <c r="C172" s="78"/>
      <c r="D172" s="78"/>
      <c r="E172" s="11" t="s">
        <v>494</v>
      </c>
      <c r="F172" s="11" t="s">
        <v>146</v>
      </c>
    </row>
    <row r="173" spans="1:6" ht="15">
      <c r="A173" s="77" t="s">
        <v>463</v>
      </c>
      <c r="B173" s="78"/>
      <c r="C173" s="78"/>
      <c r="D173" s="78"/>
      <c r="E173" s="17">
        <v>71354590450</v>
      </c>
      <c r="F173" s="17">
        <v>115300998529</v>
      </c>
    </row>
    <row r="174" spans="1:6" ht="15">
      <c r="A174" s="103" t="s">
        <v>289</v>
      </c>
      <c r="B174" s="78"/>
      <c r="C174" s="78"/>
      <c r="D174" s="78"/>
      <c r="E174" s="15">
        <f>E173</f>
        <v>71354590450</v>
      </c>
      <c r="F174" s="15">
        <f>F173</f>
        <v>115300998529</v>
      </c>
    </row>
    <row r="175" spans="1:6" ht="15">
      <c r="A175" s="77"/>
      <c r="B175" s="78"/>
      <c r="C175" s="78"/>
      <c r="D175" s="78"/>
      <c r="E175" s="12"/>
      <c r="F175" s="12"/>
    </row>
    <row r="176" spans="1:6" ht="15">
      <c r="A176" s="130" t="s">
        <v>464</v>
      </c>
      <c r="B176" s="78"/>
      <c r="C176" s="78"/>
      <c r="D176" s="78"/>
      <c r="E176" s="11" t="s">
        <v>494</v>
      </c>
      <c r="F176" s="11" t="s">
        <v>146</v>
      </c>
    </row>
    <row r="177" spans="1:6" ht="15">
      <c r="A177" s="77" t="s">
        <v>465</v>
      </c>
      <c r="B177" s="78"/>
      <c r="C177" s="78"/>
      <c r="D177" s="78"/>
      <c r="E177" s="17">
        <v>1505108197</v>
      </c>
      <c r="F177" s="17">
        <v>2227810273</v>
      </c>
    </row>
    <row r="178" spans="1:6" ht="15">
      <c r="A178" s="77" t="s">
        <v>466</v>
      </c>
      <c r="B178" s="78"/>
      <c r="C178" s="78"/>
      <c r="D178" s="78"/>
      <c r="E178" s="17">
        <v>422505670</v>
      </c>
      <c r="F178" s="17">
        <v>62487800</v>
      </c>
    </row>
    <row r="179" spans="1:6" ht="15">
      <c r="A179" s="77" t="s">
        <v>467</v>
      </c>
      <c r="B179" s="78"/>
      <c r="C179" s="78"/>
      <c r="D179" s="78"/>
      <c r="E179" s="17">
        <v>82000</v>
      </c>
      <c r="F179" s="17">
        <v>144107223</v>
      </c>
    </row>
    <row r="180" spans="1:6" ht="15">
      <c r="A180" s="77" t="s">
        <v>468</v>
      </c>
      <c r="B180" s="78"/>
      <c r="C180" s="78"/>
      <c r="D180" s="78"/>
      <c r="E180" s="17">
        <v>1676349779</v>
      </c>
      <c r="F180" s="17">
        <v>1405130794</v>
      </c>
    </row>
    <row r="181" spans="1:6" ht="15">
      <c r="A181" s="103" t="s">
        <v>289</v>
      </c>
      <c r="B181" s="78"/>
      <c r="C181" s="78"/>
      <c r="D181" s="78"/>
      <c r="E181" s="15">
        <f>SUM(E177:E180)</f>
        <v>3604045646</v>
      </c>
      <c r="F181" s="15">
        <f>SUM(F177:F180)</f>
        <v>3839536090</v>
      </c>
    </row>
    <row r="182" spans="1:6" ht="15">
      <c r="A182" s="77"/>
      <c r="B182" s="78"/>
      <c r="C182" s="78"/>
      <c r="D182" s="78"/>
      <c r="E182" s="12"/>
      <c r="F182" s="12"/>
    </row>
    <row r="183" spans="1:6" ht="15">
      <c r="A183" s="130" t="s">
        <v>469</v>
      </c>
      <c r="B183" s="78"/>
      <c r="C183" s="78"/>
      <c r="D183" s="78"/>
      <c r="E183" s="11" t="s">
        <v>494</v>
      </c>
      <c r="F183" s="11" t="s">
        <v>146</v>
      </c>
    </row>
    <row r="184" spans="1:6" ht="15">
      <c r="A184" s="77" t="s">
        <v>470</v>
      </c>
      <c r="B184" s="78"/>
      <c r="C184" s="78"/>
      <c r="D184" s="78"/>
      <c r="E184" s="17">
        <v>947910837</v>
      </c>
      <c r="F184" s="17">
        <v>704580435</v>
      </c>
    </row>
    <row r="185" spans="1:6" ht="15">
      <c r="A185" s="77" t="s">
        <v>471</v>
      </c>
      <c r="B185" s="78"/>
      <c r="C185" s="78"/>
      <c r="D185" s="78"/>
      <c r="E185" s="17">
        <v>-495149920</v>
      </c>
      <c r="F185" s="17">
        <v>-497811200</v>
      </c>
    </row>
    <row r="186" spans="1:6" ht="15">
      <c r="A186" s="77" t="s">
        <v>472</v>
      </c>
      <c r="B186" s="78"/>
      <c r="C186" s="78"/>
      <c r="D186" s="78"/>
      <c r="E186" s="17"/>
      <c r="F186" s="17">
        <v>72008800</v>
      </c>
    </row>
    <row r="187" spans="1:6" ht="15">
      <c r="A187" s="77" t="s">
        <v>473</v>
      </c>
      <c r="B187" s="78"/>
      <c r="C187" s="78"/>
      <c r="D187" s="78"/>
      <c r="E187" s="17"/>
      <c r="F187" s="17">
        <v>234600000</v>
      </c>
    </row>
    <row r="188" spans="1:6" ht="15">
      <c r="A188" s="77" t="s">
        <v>474</v>
      </c>
      <c r="B188" s="78"/>
      <c r="C188" s="78"/>
      <c r="D188" s="78"/>
      <c r="E188" s="17">
        <v>599861</v>
      </c>
      <c r="F188" s="17">
        <v>798361</v>
      </c>
    </row>
    <row r="189" spans="1:6" ht="15">
      <c r="A189" s="77" t="s">
        <v>475</v>
      </c>
      <c r="B189" s="78"/>
      <c r="C189" s="78"/>
      <c r="D189" s="78"/>
      <c r="E189" s="17">
        <v>162789</v>
      </c>
      <c r="F189" s="17">
        <v>334649670</v>
      </c>
    </row>
    <row r="190" spans="1:6" ht="15">
      <c r="A190" s="103" t="s">
        <v>289</v>
      </c>
      <c r="B190" s="78"/>
      <c r="C190" s="78"/>
      <c r="D190" s="78"/>
      <c r="E190" s="15">
        <f>SUM(E184:E189)</f>
        <v>453523567</v>
      </c>
      <c r="F190" s="15">
        <f>SUM(F184:F189)</f>
        <v>848826066</v>
      </c>
    </row>
    <row r="191" spans="1:6" ht="15">
      <c r="A191" s="103"/>
      <c r="B191" s="78"/>
      <c r="C191" s="78"/>
      <c r="D191" s="78"/>
      <c r="E191" s="15"/>
      <c r="F191" s="15"/>
    </row>
    <row r="192" spans="1:6" ht="15">
      <c r="A192" s="77"/>
      <c r="B192" s="78"/>
      <c r="C192" s="78"/>
      <c r="D192" s="78"/>
      <c r="E192" s="12"/>
      <c r="F192" s="12"/>
    </row>
    <row r="193" spans="1:6" ht="15">
      <c r="A193" s="130" t="s">
        <v>476</v>
      </c>
      <c r="B193" s="78"/>
      <c r="C193" s="78"/>
      <c r="D193" s="78"/>
      <c r="E193" s="11" t="s">
        <v>494</v>
      </c>
      <c r="F193" s="11" t="s">
        <v>146</v>
      </c>
    </row>
    <row r="194" spans="1:6" ht="15">
      <c r="A194" s="77" t="s">
        <v>477</v>
      </c>
      <c r="B194" s="78"/>
      <c r="C194" s="78"/>
      <c r="D194" s="78"/>
      <c r="E194" s="17">
        <v>1213900</v>
      </c>
      <c r="F194" s="17">
        <v>46417192</v>
      </c>
    </row>
    <row r="195" spans="1:6" ht="15">
      <c r="A195" s="77" t="s">
        <v>478</v>
      </c>
      <c r="B195" s="78"/>
      <c r="C195" s="78"/>
      <c r="D195" s="78"/>
      <c r="E195" s="17"/>
      <c r="F195" s="17"/>
    </row>
    <row r="196" spans="1:6" ht="15">
      <c r="A196" s="77" t="s">
        <v>479</v>
      </c>
      <c r="B196" s="78"/>
      <c r="C196" s="78"/>
      <c r="D196" s="78"/>
      <c r="E196" s="17"/>
      <c r="F196" s="17">
        <v>238818182</v>
      </c>
    </row>
    <row r="197" spans="1:6" ht="15">
      <c r="A197" s="103" t="s">
        <v>289</v>
      </c>
      <c r="B197" s="78"/>
      <c r="C197" s="78"/>
      <c r="D197" s="78"/>
      <c r="E197" s="15">
        <f>SUM(E194:E196)</f>
        <v>1213900</v>
      </c>
      <c r="F197" s="15">
        <f>SUM(F194:F196)</f>
        <v>285235374</v>
      </c>
    </row>
    <row r="198" spans="1:6" ht="15">
      <c r="A198" s="103"/>
      <c r="B198" s="78"/>
      <c r="C198" s="78"/>
      <c r="D198" s="78"/>
      <c r="E198" s="17"/>
      <c r="F198" s="17"/>
    </row>
    <row r="199" spans="1:6" ht="15">
      <c r="A199" s="165" t="s">
        <v>480</v>
      </c>
      <c r="B199" s="78"/>
      <c r="C199" s="78"/>
      <c r="D199" s="78"/>
      <c r="E199" s="11" t="s">
        <v>494</v>
      </c>
      <c r="F199" s="11" t="s">
        <v>146</v>
      </c>
    </row>
    <row r="200" spans="1:6" ht="15">
      <c r="A200" s="83" t="s">
        <v>481</v>
      </c>
      <c r="B200" s="78"/>
      <c r="C200" s="78"/>
      <c r="D200" s="78"/>
      <c r="E200" s="17"/>
      <c r="F200" s="17"/>
    </row>
    <row r="201" spans="1:6" ht="15">
      <c r="A201" s="83" t="s">
        <v>482</v>
      </c>
      <c r="B201" s="78"/>
      <c r="C201" s="78"/>
      <c r="D201" s="78"/>
      <c r="E201" s="17"/>
      <c r="F201" s="17"/>
    </row>
    <row r="202" spans="1:6" ht="15">
      <c r="A202" s="83" t="s">
        <v>483</v>
      </c>
      <c r="B202" s="78"/>
      <c r="C202" s="78"/>
      <c r="D202" s="78"/>
      <c r="E202" s="17"/>
      <c r="F202" s="17"/>
    </row>
    <row r="203" spans="1:6" ht="15">
      <c r="A203" s="83" t="s">
        <v>484</v>
      </c>
      <c r="B203" s="78"/>
      <c r="C203" s="78"/>
      <c r="D203" s="78"/>
      <c r="E203" s="17">
        <v>93</v>
      </c>
      <c r="F203" s="17">
        <v>9808</v>
      </c>
    </row>
    <row r="204" spans="1:6" ht="15">
      <c r="A204" s="103" t="s">
        <v>289</v>
      </c>
      <c r="B204" s="78"/>
      <c r="C204" s="78"/>
      <c r="D204" s="78"/>
      <c r="E204" s="15">
        <f>SUM(E200:E203)</f>
        <v>93</v>
      </c>
      <c r="F204" s="15">
        <f>SUM(F200:F203)</f>
        <v>9808</v>
      </c>
    </row>
    <row r="205" spans="1:6" ht="15">
      <c r="A205" s="77"/>
      <c r="B205" s="78"/>
      <c r="C205" s="78"/>
      <c r="D205" s="78"/>
      <c r="E205" s="12"/>
      <c r="F205" s="12"/>
    </row>
    <row r="206" spans="1:6" ht="15">
      <c r="A206" s="130" t="s">
        <v>485</v>
      </c>
      <c r="B206" s="78"/>
      <c r="C206" s="78"/>
      <c r="D206" s="78"/>
      <c r="E206" s="11" t="s">
        <v>494</v>
      </c>
      <c r="F206" s="11" t="s">
        <v>146</v>
      </c>
    </row>
    <row r="207" spans="1:6" ht="15">
      <c r="A207" s="77" t="s">
        <v>486</v>
      </c>
      <c r="B207" s="78"/>
      <c r="C207" s="78"/>
      <c r="D207" s="78"/>
      <c r="E207" s="17">
        <v>5104385882</v>
      </c>
      <c r="F207" s="17">
        <v>5475097546</v>
      </c>
    </row>
    <row r="208" spans="1:6" ht="15">
      <c r="A208" s="77" t="s">
        <v>487</v>
      </c>
      <c r="B208" s="78"/>
      <c r="C208" s="78"/>
      <c r="D208" s="78"/>
      <c r="E208" s="17">
        <v>5104385882</v>
      </c>
      <c r="F208" s="17">
        <v>5475097546</v>
      </c>
    </row>
    <row r="209" spans="1:6" ht="15">
      <c r="A209" s="77" t="s">
        <v>488</v>
      </c>
      <c r="B209" s="78"/>
      <c r="C209" s="78"/>
      <c r="D209" s="78"/>
      <c r="E209" s="17">
        <v>7911522</v>
      </c>
      <c r="F209" s="17">
        <v>7911522</v>
      </c>
    </row>
    <row r="210" spans="1:6" ht="15">
      <c r="A210" s="162" t="s">
        <v>485</v>
      </c>
      <c r="B210" s="133"/>
      <c r="C210" s="133"/>
      <c r="D210" s="133"/>
      <c r="E210" s="54">
        <f>E208/E209</f>
        <v>645.1838068578966</v>
      </c>
      <c r="F210" s="54">
        <f>F208/F209</f>
        <v>692.0409936292915</v>
      </c>
    </row>
    <row r="212" ht="15">
      <c r="A212" s="39" t="s">
        <v>489</v>
      </c>
    </row>
    <row r="213" ht="15">
      <c r="A213" s="39"/>
    </row>
    <row r="214" ht="15">
      <c r="E214" s="55" t="s">
        <v>512</v>
      </c>
    </row>
    <row r="215" spans="1:6" ht="15">
      <c r="A215" s="40" t="s">
        <v>490</v>
      </c>
      <c r="C215" s="39" t="s">
        <v>491</v>
      </c>
      <c r="E215" s="173" t="s">
        <v>140</v>
      </c>
      <c r="F215" s="173"/>
    </row>
  </sheetData>
  <sheetProtection/>
  <mergeCells count="2">
    <mergeCell ref="E22:F22"/>
    <mergeCell ref="E215:F215"/>
  </mergeCells>
  <printOptions/>
  <pageMargins left="0.75" right="0" top="0.5" bottom="0.75" header="0.5" footer="0.5"/>
  <pageSetup orientation="landscape" paperSize="9" r:id="rId1"/>
  <headerFooter alignWithMargins="0">
    <oddFooter>&amp;CPage
</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nt</cp:lastModifiedBy>
  <cp:lastPrinted>2014-04-14T07:48:28Z</cp:lastPrinted>
  <dcterms:created xsi:type="dcterms:W3CDTF">2014-03-28T02:58:46Z</dcterms:created>
  <dcterms:modified xsi:type="dcterms:W3CDTF">2014-04-21T02:48:34Z</dcterms:modified>
  <cp:category/>
  <cp:version/>
  <cp:contentType/>
  <cp:contentStatus/>
</cp:coreProperties>
</file>